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0"/>
  <workbookPr hidePivotFieldList="1" defaultThemeVersion="166925"/>
  <mc:AlternateContent xmlns:mc="http://schemas.openxmlformats.org/markup-compatibility/2006">
    <mc:Choice Requires="x15">
      <x15ac:absPath xmlns:x15ac="http://schemas.microsoft.com/office/spreadsheetml/2010/11/ac" url="https://moorhousec-my.sharepoint.com/personal/daniaalchoudhury_moorhouseconsulting_com/Documents/MHHS Programme/RAID Management/"/>
    </mc:Choice>
  </mc:AlternateContent>
  <xr:revisionPtr revIDLastSave="115" documentId="8_{35279641-C4DF-144B-A797-FB7B5B00D32A}" xr6:coauthVersionLast="47" xr6:coauthVersionMax="48" xr10:uidLastSave="{31999CE2-4C87-4743-956F-A3DD64834C17}"/>
  <bookViews>
    <workbookView xWindow="0" yWindow="760" windowWidth="30240" windowHeight="17760" xr2:uid="{B829AFFD-E27A-EE45-8390-1F44B6916771}"/>
  </bookViews>
  <sheets>
    <sheet name="Guidance" sheetId="6" r:id="rId1"/>
    <sheet name="Risks" sheetId="4" r:id="rId2"/>
    <sheet name="Issues" sheetId="8" r:id="rId3"/>
    <sheet name="Dependencies" sheetId="14" r:id="rId4"/>
    <sheet name="Assumptions" sheetId="13" r:id="rId5"/>
  </sheets>
  <externalReferences>
    <externalReference r:id="rId6"/>
  </externalReferences>
  <definedNames>
    <definedName name="_xlnm._FilterDatabase" localSheetId="4" hidden="1">Assumptions!$B$7:$R$46</definedName>
    <definedName name="_xlnm._FilterDatabase" localSheetId="3" hidden="1">Dependencies!$B$7:$V$37</definedName>
    <definedName name="_xlnm._FilterDatabase" localSheetId="2" hidden="1">Issues!$B$8:$Y$328</definedName>
    <definedName name="_xlnm._FilterDatabase" localSheetId="1" hidden="1">Risks!$B$8:$AE$139</definedName>
    <definedName name="lista">[1]Structure!$A$3:$A$104857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5" i="4" l="1"/>
  <c r="U65" i="4"/>
  <c r="P12" i="8"/>
  <c r="N12" i="8"/>
  <c r="U51" i="4" l="1"/>
  <c r="Q51" i="4"/>
  <c r="I4" i="13"/>
  <c r="Q93" i="4" l="1"/>
  <c r="Q80" i="4"/>
  <c r="U38" i="4" l="1"/>
  <c r="U92" i="4" l="1"/>
  <c r="U139" i="4" l="1"/>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32" i="4"/>
  <c r="U31" i="4"/>
  <c r="U29" i="4"/>
  <c r="U28" i="4"/>
  <c r="U27" i="4"/>
  <c r="U26" i="4"/>
  <c r="U15" i="4"/>
  <c r="U14" i="4"/>
  <c r="U79" i="4"/>
  <c r="U78" i="4"/>
  <c r="U76" i="4"/>
  <c r="U90" i="4"/>
  <c r="U103" i="4"/>
  <c r="U107" i="4"/>
  <c r="U67" i="4"/>
  <c r="U64" i="4"/>
  <c r="U91" i="4"/>
  <c r="U99" i="4"/>
  <c r="U89" i="4"/>
  <c r="U106" i="4"/>
  <c r="U60" i="4"/>
  <c r="U86" i="4"/>
  <c r="U94" i="4"/>
  <c r="U84" i="4"/>
  <c r="U66" i="4"/>
  <c r="U80" i="4"/>
  <c r="U88" i="4"/>
  <c r="U37" i="4"/>
  <c r="U62" i="4"/>
  <c r="U50" i="4"/>
  <c r="U75" i="4"/>
  <c r="U98" i="4"/>
  <c r="U45" i="4"/>
  <c r="U77" i="4"/>
  <c r="U49" i="4"/>
  <c r="U73" i="4"/>
  <c r="U72" i="4"/>
  <c r="U69" i="4"/>
  <c r="U95" i="4"/>
  <c r="U105" i="4"/>
  <c r="U20" i="4"/>
  <c r="U97" i="4"/>
  <c r="U93" i="4"/>
  <c r="U52" i="4"/>
  <c r="U104" i="4"/>
  <c r="U87" i="4"/>
  <c r="U85" i="4"/>
  <c r="U83" i="4"/>
  <c r="U82" i="4"/>
  <c r="U81" i="4"/>
  <c r="U71" i="4"/>
  <c r="U102" i="4"/>
  <c r="U74" i="4"/>
  <c r="U25" i="4"/>
  <c r="U96" i="4"/>
  <c r="U70" i="4"/>
  <c r="U55" i="4"/>
  <c r="U54" i="4"/>
  <c r="U58" i="4"/>
  <c r="U57" i="4"/>
  <c r="U56" i="4"/>
  <c r="U48" i="4"/>
  <c r="U46" i="4"/>
  <c r="U101" i="4"/>
  <c r="U43" i="4"/>
  <c r="U23" i="4"/>
  <c r="U44" i="4"/>
  <c r="U59" i="4"/>
  <c r="U39" i="4"/>
  <c r="U100" i="4"/>
  <c r="U42" i="4"/>
  <c r="U41" i="4"/>
  <c r="U40" i="4"/>
  <c r="U36" i="4"/>
  <c r="U22" i="4"/>
  <c r="U35" i="4"/>
  <c r="U34" i="4"/>
  <c r="U33" i="4"/>
  <c r="U21" i="4"/>
  <c r="U68" i="4"/>
  <c r="U18" i="4"/>
  <c r="U17" i="4"/>
  <c r="U16" i="4"/>
  <c r="U24" i="4"/>
  <c r="U10" i="4"/>
  <c r="U9" i="4"/>
  <c r="U13" i="4"/>
  <c r="U12" i="4"/>
  <c r="U19" i="4"/>
  <c r="N9" i="8"/>
  <c r="Q102" i="4" l="1"/>
  <c r="N13" i="8"/>
  <c r="N11" i="8"/>
  <c r="N23" i="8"/>
  <c r="N14" i="8"/>
  <c r="N22" i="8"/>
  <c r="N16" i="8"/>
  <c r="N17" i="8"/>
  <c r="N18" i="8"/>
  <c r="N19" i="8"/>
  <c r="N20" i="8"/>
  <c r="N21" i="8"/>
  <c r="N10"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I3" i="13"/>
  <c r="I2" i="13"/>
  <c r="I2" i="14"/>
  <c r="I4" i="14"/>
  <c r="I3" i="14"/>
  <c r="I5" i="13" l="1"/>
  <c r="I5" i="14"/>
  <c r="Q12" i="4"/>
  <c r="Q13" i="4"/>
  <c r="Q9" i="4"/>
  <c r="Q10" i="4"/>
  <c r="Q16" i="4"/>
  <c r="Q18" i="4"/>
  <c r="Q24" i="4"/>
  <c r="Q17" i="4"/>
  <c r="Q68" i="4"/>
  <c r="Q40" i="4"/>
  <c r="Q41" i="4"/>
  <c r="Q42" i="4"/>
  <c r="Q33" i="4"/>
  <c r="Q34" i="4"/>
  <c r="Q35" i="4"/>
  <c r="Q22" i="4"/>
  <c r="Q23" i="4"/>
  <c r="Q39" i="4"/>
  <c r="Q36" i="4"/>
  <c r="Q59" i="4"/>
  <c r="Q56" i="4"/>
  <c r="Q43" i="4"/>
  <c r="Q44" i="4"/>
  <c r="Q100" i="4"/>
  <c r="Q21" i="4"/>
  <c r="Q101" i="4"/>
  <c r="Q54" i="4"/>
  <c r="Q55" i="4"/>
  <c r="Q46" i="4"/>
  <c r="Q57" i="4"/>
  <c r="Q70" i="4"/>
  <c r="Q58" i="4"/>
  <c r="Q81" i="4"/>
  <c r="Q38" i="4"/>
  <c r="Q104" i="4"/>
  <c r="Q82" i="4"/>
  <c r="Q83" i="4"/>
  <c r="Q85" i="4"/>
  <c r="Q92" i="4"/>
  <c r="Q25" i="4"/>
  <c r="Q105" i="4"/>
  <c r="Q20" i="4"/>
  <c r="Q52" i="4"/>
  <c r="Q95" i="4"/>
  <c r="Q87" i="4"/>
  <c r="Q71" i="4"/>
  <c r="Q11" i="4"/>
  <c r="Q30" i="4"/>
  <c r="Q47" i="4"/>
  <c r="Q53" i="4"/>
  <c r="Q74" i="4"/>
  <c r="Q96" i="4"/>
  <c r="Q97" i="4"/>
  <c r="Q61" i="4"/>
  <c r="Q63" i="4"/>
  <c r="Q48" i="4"/>
  <c r="Q69" i="4"/>
  <c r="Q72" i="4"/>
  <c r="Q73" i="4"/>
  <c r="Q49" i="4"/>
  <c r="Q77" i="4"/>
  <c r="Q45" i="4"/>
  <c r="Q98" i="4"/>
  <c r="Q75" i="4"/>
  <c r="Q50" i="4"/>
  <c r="Q62" i="4"/>
  <c r="Q37" i="4"/>
  <c r="Q88" i="4"/>
  <c r="Q66" i="4"/>
  <c r="Q84" i="4"/>
  <c r="Q94" i="4"/>
  <c r="Q86" i="4"/>
  <c r="Q60" i="4"/>
  <c r="Q106" i="4"/>
  <c r="Q89" i="4"/>
  <c r="Q99" i="4"/>
  <c r="Q91" i="4"/>
  <c r="Q64" i="4"/>
  <c r="Q67" i="4"/>
  <c r="Q107" i="4"/>
  <c r="Q103" i="4"/>
  <c r="Q90" i="4"/>
  <c r="Q76" i="4"/>
  <c r="Q78" i="4"/>
  <c r="Q79" i="4"/>
  <c r="Q14" i="4"/>
  <c r="Q15" i="4"/>
  <c r="Q26" i="4"/>
  <c r="Q27" i="4"/>
  <c r="Q28" i="4"/>
  <c r="Q29" i="4"/>
  <c r="Q31" i="4"/>
  <c r="Q32"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19" i="4"/>
  <c r="J2" i="4" l="1"/>
  <c r="J3" i="4"/>
  <c r="J4" i="4"/>
  <c r="J5" i="4"/>
  <c r="J6" i="4" l="1"/>
  <c r="U30" i="4"/>
  <c r="P13" i="8" l="1"/>
  <c r="P11" i="8"/>
  <c r="P15" i="8"/>
  <c r="P23" i="8"/>
  <c r="P14" i="8"/>
  <c r="P22" i="8"/>
  <c r="P16" i="8"/>
  <c r="P17" i="8"/>
  <c r="P18" i="8"/>
  <c r="P19" i="8"/>
  <c r="P20" i="8"/>
  <c r="P21" i="8"/>
  <c r="P10"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9" i="8"/>
  <c r="I5" i="8" l="1"/>
  <c r="I3" i="8"/>
  <c r="I2" i="8"/>
  <c r="I4" i="8"/>
  <c r="U61" i="4"/>
  <c r="U63" i="4"/>
  <c r="U53" i="4"/>
  <c r="U47" i="4"/>
  <c r="U11" i="4"/>
  <c r="I6" i="8" l="1"/>
</calcChain>
</file>

<file path=xl/sharedStrings.xml><?xml version="1.0" encoding="utf-8"?>
<sst xmlns="http://schemas.openxmlformats.org/spreadsheetml/2006/main" count="3381" uniqueCount="1463">
  <si>
    <t xml:space="preserve">MHHS Programme RAID Log Guidance </t>
  </si>
  <si>
    <t>Welcome to the MHHS Programmes RAID Log</t>
  </si>
  <si>
    <t>This is a centralised log used to capture the details of Risks, Issues, Assumptions, and Dependencies for the Programme.</t>
  </si>
  <si>
    <t>Link to the MHHS Programme RAID Log Input Form</t>
  </si>
  <si>
    <t xml:space="preserve">1) Risk Register </t>
  </si>
  <si>
    <t xml:space="preserve">1.1) Format </t>
  </si>
  <si>
    <t xml:space="preserve">Ref ID </t>
  </si>
  <si>
    <t xml:space="preserve">Status </t>
  </si>
  <si>
    <t>Date Raised</t>
  </si>
  <si>
    <t>Team</t>
  </si>
  <si>
    <t xml:space="preserve">Category </t>
  </si>
  <si>
    <t xml:space="preserve">Raised By </t>
  </si>
  <si>
    <t>Owner</t>
  </si>
  <si>
    <t>Risk Description
(There is a risk that….)</t>
  </si>
  <si>
    <t>Impact Description
(This may result in…)</t>
  </si>
  <si>
    <t xml:space="preserve">Current Probability </t>
  </si>
  <si>
    <t xml:space="preserve">Current Impact </t>
  </si>
  <si>
    <t xml:space="preserve">Current Score </t>
  </si>
  <si>
    <t xml:space="preserve">Proximity </t>
  </si>
  <si>
    <t xml:space="preserve">Target Probability </t>
  </si>
  <si>
    <t xml:space="preserve">Target Impact </t>
  </si>
  <si>
    <t xml:space="preserve">Target Score </t>
  </si>
  <si>
    <t xml:space="preserve">Impact Rationale </t>
  </si>
  <si>
    <t xml:space="preserve">Target Resolution Date </t>
  </si>
  <si>
    <t>Mitigation</t>
  </si>
  <si>
    <t>Response Category</t>
  </si>
  <si>
    <t xml:space="preserve">Response Due Date </t>
  </si>
  <si>
    <t xml:space="preserve">Response Owner </t>
  </si>
  <si>
    <t xml:space="preserve">Contingency Plan </t>
  </si>
  <si>
    <t>Related Risk References</t>
  </si>
  <si>
    <t xml:space="preserve">Comments </t>
  </si>
  <si>
    <t xml:space="preserve">Closure Date </t>
  </si>
  <si>
    <t xml:space="preserve">A unique reference number of the RAID item </t>
  </si>
  <si>
    <t xml:space="preserve">Open, Closed or In Draft. Note: A closed item can be in multiple states </t>
  </si>
  <si>
    <t xml:space="preserve">Date RAID item has been raised </t>
  </si>
  <si>
    <t xml:space="preserve">The team the item belongs to </t>
  </si>
  <si>
    <t xml:space="preserve">The category the item belongs to (defined in section 1.2)  </t>
  </si>
  <si>
    <t xml:space="preserve">The team member who raised the RAID item (can differ from the owner) </t>
  </si>
  <si>
    <t xml:space="preserve">The team member responsible for the management of the RAID item </t>
  </si>
  <si>
    <t xml:space="preserve">A concise overview of the risk </t>
  </si>
  <si>
    <t xml:space="preserve">Details of the implications should the risk not be addressed (defined in section 1.3) </t>
  </si>
  <si>
    <t xml:space="preserve">A number between 1-5 to determine the current probability of the RAID item (defined in section 1.3) </t>
  </si>
  <si>
    <t xml:space="preserve">A number between 1-5 to determine the current impact of the RAID item (defined in section 1.3) </t>
  </si>
  <si>
    <t xml:space="preserve">A calculation of the risk score based on a combination of numbers from the current probability and impact (defined in section 1.4) </t>
  </si>
  <si>
    <t xml:space="preserve">An indicator of how quickly the RAID item is likely to materialise if no action were taken (defined in section 1.3) </t>
  </si>
  <si>
    <t xml:space="preserve">A number between 1-5 to determine the target probability of the RAID item (defined in section 1.3) </t>
  </si>
  <si>
    <t xml:space="preserve">A number between 1-5 to determine the target impact of the RAID item (defined in section 1.3) </t>
  </si>
  <si>
    <t xml:space="preserve">A calculation of the risk score based on a combination of numbers from the target  probability and impact (defined in section 1.4) </t>
  </si>
  <si>
    <t xml:space="preserve">Measurable details of the impact. This could be cost and/or timelines. i.e. cost impact -  X resources required at a combined daily rate of Y. Leading to an increase in cost of delivery by Z </t>
  </si>
  <si>
    <t xml:space="preserve">The date the RAID item should be closed by </t>
  </si>
  <si>
    <t xml:space="preserve">The actions that are required to reduce and/or mitigate the impact and/or probability of the item 
</t>
  </si>
  <si>
    <t xml:space="preserve">The response category into which each action falls (defined in section 1.5) </t>
  </si>
  <si>
    <t xml:space="preserve">The date each action should be closed by or marked 'Ongoing' if an end date is not applicable </t>
  </si>
  <si>
    <t xml:space="preserve">The team member(s) responsible for the actions in the mitigation plan </t>
  </si>
  <si>
    <t>The actions which will be required in the scenario that the risk becomes an issue</t>
  </si>
  <si>
    <t xml:space="preserve">The reference ID of any open related risks </t>
  </si>
  <si>
    <t>Comments to be used as an audit trail to capture the progress of the RAID item</t>
  </si>
  <si>
    <t>The date the RAID item is closed</t>
  </si>
  <si>
    <t>1.2) Categories</t>
  </si>
  <si>
    <t>Description</t>
  </si>
  <si>
    <t>Commercial</t>
  </si>
  <si>
    <t>To cover risks that impact the commercial viability of the MHHS programme, which take into consideration contracts, the business case and/or benefits</t>
  </si>
  <si>
    <t>Cost</t>
  </si>
  <si>
    <t>To cover risks which impact the MHHS programme budget and/or the ability to deliver the objectives as per the original cost</t>
  </si>
  <si>
    <t xml:space="preserve">Governance </t>
  </si>
  <si>
    <t>To cover risks which may impact the decision making or framework of the MHHS programme</t>
  </si>
  <si>
    <t>Information Security</t>
  </si>
  <si>
    <t xml:space="preserve">To cover risks which may impact the security of information. This can range from the confidentiality of data (business &amp; customers) to access rights and user privileges  </t>
  </si>
  <si>
    <t>Policy Framework/TOM</t>
  </si>
  <si>
    <t>To cover risks which may affect the business architecture of the MHHS programme</t>
  </si>
  <si>
    <t>Quality</t>
  </si>
  <si>
    <t>To cover risks which may affect the standard of processes and procedures of the MHHS programme</t>
  </si>
  <si>
    <t>Regulatory</t>
  </si>
  <si>
    <t>To cover risks that may occur due to the legislative framework of the industry</t>
  </si>
  <si>
    <t>Resource</t>
  </si>
  <si>
    <t>To cover risks in relation to the people, teams and/or tools which may impact the MHHS programme</t>
  </si>
  <si>
    <t>Scope</t>
  </si>
  <si>
    <t>To cover risks which may affect the objectives and requirements of the MHHS programme</t>
  </si>
  <si>
    <t>Solution</t>
  </si>
  <si>
    <t xml:space="preserve">To cover risks which may affect the solution and system architecture, which would cover solution design, build and test </t>
  </si>
  <si>
    <t>Stakeholder</t>
  </si>
  <si>
    <t>To cover risks which may occur due to the team and parties involved in the MHHS programme.</t>
  </si>
  <si>
    <t xml:space="preserve">Strategic </t>
  </si>
  <si>
    <t>To cover risks which may impact the ability to achieve MHHS programme objectives over the short or long term</t>
  </si>
  <si>
    <t>Time</t>
  </si>
  <si>
    <t>To cover risks which impact the MHHS programme timelines and/or the ability to deliver the objectives as original timeframe</t>
  </si>
  <si>
    <t xml:space="preserve">1.3) Risk Probability, Impact &amp; Proximity </t>
  </si>
  <si>
    <t xml:space="preserve">1.4) Risk Score  </t>
  </si>
  <si>
    <t xml:space="preserve">Probability </t>
  </si>
  <si>
    <r>
      <t xml:space="preserve">Impact 
</t>
    </r>
    <r>
      <rPr>
        <b/>
        <sz val="8"/>
        <color theme="0"/>
        <rFont val="Calibri (Body)"/>
      </rPr>
      <t xml:space="preserve">*figures (x) to be defined </t>
    </r>
  </si>
  <si>
    <t>Proximity</t>
  </si>
  <si>
    <t xml:space="preserve">Score </t>
  </si>
  <si>
    <t>Risk Score</t>
  </si>
  <si>
    <t>Overall Score Categories</t>
  </si>
  <si>
    <t xml:space="preserve">Unlikely - There is a less than 10% chance that the risk will occur on the programme </t>
  </si>
  <si>
    <t>Anticipated impact on time, cost, quality is minimal i.e. &lt;£10,000 or less than 1 week delay</t>
  </si>
  <si>
    <t>The risk will materialise in &gt;12 months if no action is taken</t>
  </si>
  <si>
    <t xml:space="preserve">The higher the scores, the more likely of disruption to the programme. This can be through increase in cost or delays which can have an effect on deliverables and scope. </t>
  </si>
  <si>
    <t xml:space="preserve">2 to 8 </t>
  </si>
  <si>
    <t xml:space="preserve">Low </t>
  </si>
  <si>
    <t xml:space="preserve">Possible - There is an over 25% chance that the risk will occur on the programme </t>
  </si>
  <si>
    <t>Anticipated impact on time, cost quality is limited i.e. £10,000 – £50,000 or less than a 2-week delay</t>
  </si>
  <si>
    <t>The risk will materialise in 9-12 months if no action is taken</t>
  </si>
  <si>
    <t xml:space="preserve">9 to 16 </t>
  </si>
  <si>
    <t xml:space="preserve">Medium </t>
  </si>
  <si>
    <t xml:space="preserve">Probable - There is an over 50% chance that the risk will occur on the programme </t>
  </si>
  <si>
    <t xml:space="preserve">Anticipated impact on time, cost quality is sizeable i.e. between £50 - £100,000 or less a 2–4-week delay </t>
  </si>
  <si>
    <t>The risk will materialise in 5-8 months if no action is taken</t>
  </si>
  <si>
    <t>17 to 24</t>
  </si>
  <si>
    <t xml:space="preserve">High </t>
  </si>
  <si>
    <t xml:space="preserve">Highly Likely - There is an over 75% chance that the risk will occur on the programme </t>
  </si>
  <si>
    <t>Anticipated impact on time, cost quality is large i.e. between £100,000 - £250,000 or an over a month delay</t>
  </si>
  <si>
    <t>The risk will materialise in 1-4 months if no action is taken</t>
  </si>
  <si>
    <t>25 to 30</t>
  </si>
  <si>
    <t xml:space="preserve">Critical </t>
  </si>
  <si>
    <t xml:space="preserve">Almost certain/Issue - There is an over 90% chance that the risk  will occur on the programme </t>
  </si>
  <si>
    <t xml:space="preserve">Anticipated impact on time, cost quality is great i.e. &gt;£250,000 or a delay that will impact the critical path of the programme </t>
  </si>
  <si>
    <t>The risk will materialise in &lt;1 month if no action is taken</t>
  </si>
  <si>
    <t xml:space="preserve">1.5) Risk Response </t>
  </si>
  <si>
    <t>Strategy</t>
  </si>
  <si>
    <t>Avoid</t>
  </si>
  <si>
    <t>Measures to be in place to make sure risk does not arise (often not possible)</t>
  </si>
  <si>
    <t>Accept</t>
  </si>
  <si>
    <t>The consequences of a risk can be accepted, as the ability to do act on the risk may be limited, or the cost of taking any action may be disproportionate to the potential gained.</t>
  </si>
  <si>
    <t>Reduce</t>
  </si>
  <si>
    <t>Measures to be in place to limit the probability or limit the impact of the risk if it does occur</t>
  </si>
  <si>
    <t>Share/Transfer</t>
  </si>
  <si>
    <t>Ownership of the risk will be shared or transferred to a third party, for example to a supplier</t>
  </si>
  <si>
    <t xml:space="preserve">2) Issue Register  </t>
  </si>
  <si>
    <t xml:space="preserve">2.1) Format </t>
  </si>
  <si>
    <t>Issue Description
(There is an issue….)</t>
  </si>
  <si>
    <t>Impact Description
(This has resulted in…)</t>
  </si>
  <si>
    <t xml:space="preserve">Resolution Plan </t>
  </si>
  <si>
    <t>Related Issue References</t>
  </si>
  <si>
    <t xml:space="preserve">The category the item belongs to (defined in section 2.2)  </t>
  </si>
  <si>
    <t xml:space="preserve">A concise overview of the issue </t>
  </si>
  <si>
    <t xml:space="preserve">Details of the implications of the issue </t>
  </si>
  <si>
    <t xml:space="preserve">A number between 1-5 to determine the current impact of the RAID item (defined in section 2.3)  </t>
  </si>
  <si>
    <t xml:space="preserve">A calculation of the issue score based on the level of impact  (defined in section 2.3)  </t>
  </si>
  <si>
    <t xml:space="preserve">A number between 1-5 to determine the target impact of the RAID item (defined in section 2.3)  </t>
  </si>
  <si>
    <t xml:space="preserve">A calculation of the issue score based on the level of impact (defined in section 2.4)  </t>
  </si>
  <si>
    <t xml:space="preserve"> The actions that are required to resolve the issue</t>
  </si>
  <si>
    <t xml:space="preserve">The response category into which each action falls (defined in section 2.5)  </t>
  </si>
  <si>
    <t xml:space="preserve">The team member(s) responsible for the actions in the mitigation/resolution plan </t>
  </si>
  <si>
    <t>The reference ID of any open related issues</t>
  </si>
  <si>
    <t>2.2) Categories</t>
  </si>
  <si>
    <t>To cover issues that impact the commercial viability of the MHHS programme, which take into consideration contracts, the business case and/or benefits</t>
  </si>
  <si>
    <t>To cover issues which impact the MHHS programme budget and/or the ability to deliver the objectives as per the original cost</t>
  </si>
  <si>
    <t>To cover issues which may impact the decision making or framework of the MHHS programme</t>
  </si>
  <si>
    <t xml:space="preserve">To cover issues which may impact the security of information. This can range from the confidentiality of data (business &amp; customers) to access rights and user privileges </t>
  </si>
  <si>
    <t>To cover issues which may affect the business architecture of the MHHS programme</t>
  </si>
  <si>
    <t>To cover issues which may affect the standard of processes and procedures of the MHHS programme</t>
  </si>
  <si>
    <t>To cover issues that may occur due to the legislative framework of the industry</t>
  </si>
  <si>
    <t>To cover issues in relation to the people, teams and/or tools which may impact the MHHS programme</t>
  </si>
  <si>
    <t>To cover issues which may affect the objectives and requirements of the MHHS programme</t>
  </si>
  <si>
    <t xml:space="preserve">To cover issues which may affect the solution and system architecture, which would cover solution design, build and test </t>
  </si>
  <si>
    <t>To cover issues which may occur due to the team and parties involved in the MHHS programme.</t>
  </si>
  <si>
    <t>To cover issues which may impact the ability to achieve MHHS programme objectives over the short or long term</t>
  </si>
  <si>
    <t>To cover issues which impact the MHHS programme timelines and/or the ability to deliver the objectives as original timeframe</t>
  </si>
  <si>
    <t xml:space="preserve">2.3) Probability, Impact &amp; Proximity </t>
  </si>
  <si>
    <t xml:space="preserve">2.4) Issue Score  </t>
  </si>
  <si>
    <t xml:space="preserve">Impact </t>
  </si>
  <si>
    <t>2 to 3</t>
  </si>
  <si>
    <t xml:space="preserve">2.5) Issue Response </t>
  </si>
  <si>
    <t>Prevent</t>
  </si>
  <si>
    <t>Termination of the issue – measures are put in place that either stop the threat or problem from occurring or prevent it having an impact on the programme</t>
  </si>
  <si>
    <t>Treat the issue – measures are put in place to control this in some way where the actions limit the impact to the programme to acceptable levels</t>
  </si>
  <si>
    <t>Exploit</t>
  </si>
  <si>
    <t>Take the opportunity – possibility of exploiting a new opportunity resulting from mitigation or transfer, or to redeploy resources freed up from prevention</t>
  </si>
  <si>
    <t xml:space="preserve">3) Assumptions Register  </t>
  </si>
  <si>
    <t xml:space="preserve">3.1) Format </t>
  </si>
  <si>
    <t>Assumption Description</t>
  </si>
  <si>
    <t xml:space="preserve">Implication </t>
  </si>
  <si>
    <t xml:space="preserve">RAG Status </t>
  </si>
  <si>
    <t>Action Plan</t>
  </si>
  <si>
    <t xml:space="preserve">Action Owner </t>
  </si>
  <si>
    <t>Related Assumption References</t>
  </si>
  <si>
    <t>Open, Closed or In Draft</t>
  </si>
  <si>
    <t xml:space="preserve">The category the item belongs to (defined in section 3.2)  </t>
  </si>
  <si>
    <t xml:space="preserve">A concise overview of the assumption  </t>
  </si>
  <si>
    <t xml:space="preserve">Details of the implications of the assumption </t>
  </si>
  <si>
    <t xml:space="preserve">An indicator of the status of the assumption (defined in section 3.3)  </t>
  </si>
  <si>
    <t>The action(s) that are required to manage the assumption</t>
  </si>
  <si>
    <t>The team member(s) responsible for the actions in the action plan</t>
  </si>
  <si>
    <t xml:space="preserve">The reference ID of any open related assumptions </t>
  </si>
  <si>
    <t>3.2) Categories</t>
  </si>
  <si>
    <t>To cover assumptions that impact the commercial viability of the MHHS programme, which take into consideration contracts, the business case and/or benefits</t>
  </si>
  <si>
    <t>To cover assumptions which impact the MHHS programme budget and/or the ability to deliver the objectives as per the original cost</t>
  </si>
  <si>
    <t>To cover assumptions which may impact the decision making or framework of the MHHS programme</t>
  </si>
  <si>
    <t xml:space="preserve">To cover assumptions which may impact the security of information. This can range from the confidentiality of data (business &amp; customers) to access rights and user privileges  </t>
  </si>
  <si>
    <t>To cover assumptions which may affect the business architecture of the MHHS programme</t>
  </si>
  <si>
    <t xml:space="preserve">To cover assumptions which may affect the standard of processes and procedures of the MHHS programme </t>
  </si>
  <si>
    <t>To cover assumptions that may occur due to the legislative framework of the industry</t>
  </si>
  <si>
    <t>To cover assumptions in relation to the people, teams and/or tools which may impact the MHHS programme</t>
  </si>
  <si>
    <t>To cover assumptions which may affect the objectives and requirements of the MHHS programme</t>
  </si>
  <si>
    <t xml:space="preserve">To cover assumptions which may affect the solution and system architecture, which would cover solution design, build and test </t>
  </si>
  <si>
    <t>To cover assumptions which may occur due to the team and parties involved in the MHHS programme.</t>
  </si>
  <si>
    <t>To cover assumptions which may impact the ability to achieve MHHS programme objectives over the short or long term</t>
  </si>
  <si>
    <t>To cover assumptions which impact the MHHS programme timelines and/or the ability to deliver the objectives as per the original timeframe</t>
  </si>
  <si>
    <t>3.3) RAG  Status</t>
  </si>
  <si>
    <t xml:space="preserve">Guidelines </t>
  </si>
  <si>
    <t>Red</t>
  </si>
  <si>
    <t>High chance for the assumption to impact the programme, and conversion to a risk is likely to take place</t>
  </si>
  <si>
    <t xml:space="preserve">Amber </t>
  </si>
  <si>
    <t xml:space="preserve">Concern that the assumption will impact the programme, and a return to green plan, is in place </t>
  </si>
  <si>
    <t>Green</t>
  </si>
  <si>
    <t>Low chance of the assumption impacting the programme</t>
  </si>
  <si>
    <t xml:space="preserve">4) Dependencies Register  </t>
  </si>
  <si>
    <t xml:space="preserve">4.1) Format </t>
  </si>
  <si>
    <t>Delivering (Give) Workstream</t>
  </si>
  <si>
    <t>Receiving (Get) Workstream</t>
  </si>
  <si>
    <t>Is This Agreed</t>
  </si>
  <si>
    <t>Dependency Description</t>
  </si>
  <si>
    <t>Criticality</t>
  </si>
  <si>
    <t xml:space="preserve">Delivery Date </t>
  </si>
  <si>
    <t>Related Dependency References</t>
  </si>
  <si>
    <t xml:space="preserve">The category the item belongs to (defined in section 4.2)  </t>
  </si>
  <si>
    <t>The workstream/party responsible for delivering (giving) the dependency</t>
  </si>
  <si>
    <t>The workstream/party responsible for receiving (getting) the dependency</t>
  </si>
  <si>
    <t>An indicator to understand of the dependency has been discussed and agreed between the delivering and receiving parties</t>
  </si>
  <si>
    <t>A concise overview of the dependency</t>
  </si>
  <si>
    <t>Details of the implications of the dependency not being delivered</t>
  </si>
  <si>
    <t xml:space="preserve">An indicator of the status of the dependency (defined in section 4.3)  </t>
  </si>
  <si>
    <t>An indicator of the current criticality level of the dependency (defined in section 4.4)</t>
  </si>
  <si>
    <t xml:space="preserve">The date the dependency should be delivered by </t>
  </si>
  <si>
    <t>The action(s) that are required to deliver the dependency</t>
  </si>
  <si>
    <t xml:space="preserve">The reference ID of any open related dependencies </t>
  </si>
  <si>
    <t>4.2) Categories</t>
  </si>
  <si>
    <t>To cover dependencies  that impact the commercial viability of the MHHS programme, which take into consideration contracts, the business case and/or benefits</t>
  </si>
  <si>
    <t>To cover dependencies which impact the MHHS programme budget and/or the ability to deliver the objectives as per the original cost</t>
  </si>
  <si>
    <t>To cover dependencies which may impact the decision making or framework of the MHHS programme</t>
  </si>
  <si>
    <t xml:space="preserve">To cover dependencies which may impact the security of information. This can range from the confidentiality of data (business &amp; customers) to access rights and user privileges  </t>
  </si>
  <si>
    <t>To cover dependencies which may affect the business architecture of the MHHS programme</t>
  </si>
  <si>
    <t xml:space="preserve">To cover dependencies which may affect the standard of processes and procedures of the MHHS programme </t>
  </si>
  <si>
    <t>To cover dependencies that may occur due to the legislative framework of the industry</t>
  </si>
  <si>
    <t>To cover dependencies in relation to the people, teams and/or tools which may impact the MHHS programme</t>
  </si>
  <si>
    <t>To cover dependencies which may affect the objectives and requirements of the MHHS programme</t>
  </si>
  <si>
    <t xml:space="preserve">To cover dependencies which may affect the solution and system architecture, which would cover solution design, build and test </t>
  </si>
  <si>
    <t>To cover dependencies which may occur due to the team and parties involved in the MHHS programme.</t>
  </si>
  <si>
    <t>To cover dependencies which may impact the ability to achieve MHHS programme objectives over the short or long term</t>
  </si>
  <si>
    <t>To cover dependencies which impact the MHHS programme timelines and/or the ability to deliver the objectives as per the original timeframe</t>
  </si>
  <si>
    <t>4.3) RAG  Status</t>
  </si>
  <si>
    <t xml:space="preserve">Low confidence on the achievability of the dependency and slippage could impact the critical path or the dependency is slipping and will impact the critical path with return to green not possible </t>
  </si>
  <si>
    <t>Low</t>
  </si>
  <si>
    <t>Desirable to deliver the product/solution, but not essential or workaround are available</t>
  </si>
  <si>
    <t xml:space="preserve">Concern on the achievability of the dependency or the dependency is slipping but there is no impact to the critical path and a return to green plan, is in place </t>
  </si>
  <si>
    <t xml:space="preserve">Highly desirable to deliver the product/solution. Work around solutions are onerous or not available </t>
  </si>
  <si>
    <t>Dependency on track with no issues or concerns and high confidence of dependency being achieved</t>
  </si>
  <si>
    <t xml:space="preserve">Mandatory to deliver the minimum viable product/solution, where there isn’t a practical alternative </t>
  </si>
  <si>
    <t xml:space="preserve">MHHS Programme Risks Register </t>
  </si>
  <si>
    <t>Score</t>
  </si>
  <si>
    <t>Number of Open Risks</t>
  </si>
  <si>
    <t>Total</t>
  </si>
  <si>
    <t>dPMO ID</t>
  </si>
  <si>
    <t xml:space="preserve">Risk ID </t>
  </si>
  <si>
    <t xml:space="preserve">Security Classification </t>
  </si>
  <si>
    <t xml:space="preserve">Team </t>
  </si>
  <si>
    <t xml:space="preserve">Risk Category </t>
  </si>
  <si>
    <t xml:space="preserve">Risk Raised By </t>
  </si>
  <si>
    <t>Risk Owner</t>
  </si>
  <si>
    <t>Milestone impacted</t>
  </si>
  <si>
    <t xml:space="preserve">Current Proximity </t>
  </si>
  <si>
    <t xml:space="preserve">Target Proximity </t>
  </si>
  <si>
    <t xml:space="preserve">Mitigation Plan </t>
  </si>
  <si>
    <t>Response Due Date</t>
  </si>
  <si>
    <t xml:space="preserve">Response Owner(s) </t>
  </si>
  <si>
    <t>R073</t>
  </si>
  <si>
    <t>Open</t>
  </si>
  <si>
    <t>Public</t>
  </si>
  <si>
    <t>Central Programme Team (CPT)</t>
  </si>
  <si>
    <t>Strategic</t>
  </si>
  <si>
    <t xml:space="preserve">Jason Brogden </t>
  </si>
  <si>
    <t>Keith Clark</t>
  </si>
  <si>
    <t xml:space="preserve">There is a risk that the current 15 month period M5-M9 is not long enough for programme parties </t>
  </si>
  <si>
    <t>M09</t>
  </si>
  <si>
    <t>Suppliers have to think about how long it will take them to do their own DBT activities and the current 12 month timeline is based on the Elexon Helix timescale.  Suppliers have to consider their sourcing strategy (build or buy) and then go through procurement activities for purchased elements which is likely to take longer than the current 12 months.</t>
  </si>
  <si>
    <t>Jason Brogden</t>
  </si>
  <si>
    <t xml:space="preserve">No contingency plan required </t>
  </si>
  <si>
    <t xml:space="preserve">Complete </t>
  </si>
  <si>
    <t>Closed - Rejected</t>
  </si>
  <si>
    <t xml:space="preserve">SRO Function </t>
  </si>
  <si>
    <t>Programme</t>
  </si>
  <si>
    <t>Chris Harden</t>
  </si>
  <si>
    <t>R085</t>
  </si>
  <si>
    <t xml:space="preserve">Graham Wood </t>
  </si>
  <si>
    <t xml:space="preserve">There is a risk that the programme has not formally considered, or impact assessed, the impacts to the current POAP associated with the ongoing market operating conditions. </t>
  </si>
  <si>
    <t>This may result in impacts to programme participants, their ability to engage and the robustness of short to medium term milestones, especially Milestone M5 – ‘Physical baseline delivered’.</t>
  </si>
  <si>
    <t>M05</t>
  </si>
  <si>
    <t>These conditions were not envisaged when the original programme plan was developed in 2021; given their size and significance, it is essential that the programme assesses the impacts to programme participants</t>
  </si>
  <si>
    <t>TBC</t>
  </si>
  <si>
    <t>1)Engage with suppliers and other constituent groups to explore alternative approaches and options. 
2)Present options with impact to the March PSG meeting</t>
  </si>
  <si>
    <t>R089</t>
  </si>
  <si>
    <t>DC - Risk closed by KC due to duplication (R022)</t>
  </si>
  <si>
    <t>Closed - Converted</t>
  </si>
  <si>
    <t>Systems Integration</t>
  </si>
  <si>
    <t>Adrian Ackroyd</t>
  </si>
  <si>
    <t xml:space="preserve">Kate Goodman </t>
  </si>
  <si>
    <t xml:space="preserve">Design </t>
  </si>
  <si>
    <t xml:space="preserve">Time </t>
  </si>
  <si>
    <t>Ian Smith</t>
  </si>
  <si>
    <t>M5 is on the critical path to initiate programme parties DBT therefore programme delayed</t>
  </si>
  <si>
    <t>M5 is a level 1 milestone on the critical path therefore has maximum impact</t>
  </si>
  <si>
    <t>R005</t>
  </si>
  <si>
    <t>Programme Party Coordinator (PPC)</t>
  </si>
  <si>
    <t xml:space="preserve">Resource </t>
  </si>
  <si>
    <t>Lauren Nicholls</t>
  </si>
  <si>
    <t>There is a risk that parties do not engage in MHHS due to being focused on their ‘business as usual’ activities and other industry change programmes.</t>
  </si>
  <si>
    <t>This may result in the programme being delayed if a sufficient number of parties are not engaged and ready to go live</t>
  </si>
  <si>
    <t>1)Ensure a smooth flow of information from the Cross Code Advisory Group
2)Set early expectations of what is required – ensuring that plans provide the right basis for effective management of resources and business priorities
3)Use the levers of business change management to continue to encourage adequate prioritisation of party support for the programme
4)Focus on risks, contingency planning, and dependency management to highlight and deal with potential challenges as quickly as possible.</t>
  </si>
  <si>
    <t>1) 01/12/2022
2) 01/12/2022
3) 01/12/2022
4) 01/12/2022</t>
  </si>
  <si>
    <t>Lauren Nicholls, Lewis Hall</t>
  </si>
  <si>
    <t>This risk would manifest itself as requests to delay the MHHS timeline (as suppliers have already done for M5, see Issue I006).
As a response, the programme would define options to reduce the durations of any proposed delays and boost engagement and support to mitigate the risk. Clear evidence for any proposed delays would be sought, with IPA engaged to provide an independent point of view and advice to the programme team and PSG, suppliers and Ofgem.</t>
  </si>
  <si>
    <t>R016, R030, I002</t>
  </si>
  <si>
    <t>Some of the activities in the mitigation plan are expected to be undertaken continuously and as such have been given a response due date of the end of the year, where they can then be reviewed</t>
  </si>
  <si>
    <t>R022</t>
  </si>
  <si>
    <t xml:space="preserve">Chris Welby </t>
  </si>
  <si>
    <t>There is a risk that that the disruption within the energy retail market will create operational challenges for Supplier organisations over the next 3-6 months which could impact activities on the MHHS programme due to the current issues in the Market and Ofgem's effort required to address these (noting full Industry participation/work does not commence on design build until April 2022 but that their involvement is required from now due to the design-led approach)</t>
  </si>
  <si>
    <t>This may affect PP mobilisation and directly impact timeline to M5.</t>
  </si>
  <si>
    <t>Energy market disruption has previously caused suppliers to act to deprioritise MHHS engagement, which may affect PP mobilisation (M3) and directly impact timeline to M5.
This risk is scored in line with R018 and R029.</t>
  </si>
  <si>
    <t xml:space="preserve">1) Monitor the current situation and identify any particular areas where we could address potential impacts early.
2) Manage through PSG.
3) Continue to focus on PP engagement and communication plans, to help reduce PP burden and overhead on engaging with MHHSP
</t>
  </si>
  <si>
    <t>R018
R029
I005</t>
  </si>
  <si>
    <t>R029</t>
  </si>
  <si>
    <t>There is a risk that programme participants (industry) may not progress in line with the key milestones in the plan</t>
  </si>
  <si>
    <t>This may result in a likelihood of programme participants being left behind or potentially causing rework/delay to the programme</t>
  </si>
  <si>
    <t>Whilst we will not move at the pace of the slowest programme participant, there will need to be a 'critical mass' of parties do have to maintain planned timelines - hence the risk.
This risk is scored in line with R018 and R022.</t>
  </si>
  <si>
    <t>Ongoing</t>
  </si>
  <si>
    <t>In the cases where parties are progressing too slowly, milestone approvals will be made on the clear basis of risk and impact (of progressing with lagging parties).
Update 03/03/22 JB:
This will be progressed through PSG meeting 11/3/22 and subsequent processing of Change Request(s)</t>
  </si>
  <si>
    <t>R018
R022</t>
  </si>
  <si>
    <t xml:space="preserve">PSG discussion on 02/03/22 agreed next steps.  Programme drafting Change Request 001 to propose extension of M5 to end July 2022.  Suppliers to consider raising CR002 to propose extension of M5 in accordance with their proposed delivery plan. 
Programme to continue Programme Party engagement sessions to demonstrate design definition and priority areas for review in advance  of extraordinary PSG 11/3 where next steps to progress Change Request(s) will be agreed.
</t>
  </si>
  <si>
    <t>Design</t>
  </si>
  <si>
    <t>Charles Hyde</t>
  </si>
  <si>
    <t>R133</t>
  </si>
  <si>
    <t xml:space="preserve">Warren Fulton </t>
  </si>
  <si>
    <t>There is a risk that Design activities may not be complete by the end of July as planned due to the significant amount of comments received from industry outside of the Working Group meetings; and the time constraint of providing Participants 4 weeks to review Artefacts across 4 tranches, and review cycles are not permitted to be run concurrently.</t>
  </si>
  <si>
    <t>This may result in a delay to the delivery of M5</t>
  </si>
  <si>
    <t xml:space="preserve">1)Managing the critical path between the design decisions and artefacts at a task level 
2)Weekly prioritisation of Design team focus, Daily stand-up to check delivery is to plan 
3)Setting up weekly sub-Working Group meetings to increase the engagement with industry to speed up decision making </t>
  </si>
  <si>
    <t xml:space="preserve">Warren Fulton
Ian Smith </t>
  </si>
  <si>
    <t>Prioritisation of high impact activity.</t>
  </si>
  <si>
    <t>I019</t>
  </si>
  <si>
    <t xml:space="preserve">Ian Smith </t>
  </si>
  <si>
    <t>R011</t>
  </si>
  <si>
    <t xml:space="preserve">Systems Integration </t>
  </si>
  <si>
    <t>BAFO</t>
  </si>
  <si>
    <t>There is a risk that the DCC’s capability to read every meter every day over their existing network and architecture is not currently in place.</t>
  </si>
  <si>
    <t>M14</t>
  </si>
  <si>
    <t>If DCC is not able to provide daily updates for a high 90th percentile proportion of smart meters, then a fundamental assumption of the TOM is compromised and the outcomes for faster, more accurate market wide Settlement is at risk</t>
  </si>
  <si>
    <t xml:space="preserve">1)Engagement with DCC will be a continuing priority for the MHHS programme – particularly an early review of risk in the DCC impact assessment for MP162 with regard to performance
</t>
  </si>
  <si>
    <t>1) 30/06/2022</t>
  </si>
  <si>
    <t xml:space="preserve">Anthony Ginn </t>
  </si>
  <si>
    <t xml:space="preserve">Contingency plan cannot be created until the design is complete </t>
  </si>
  <si>
    <t xml:space="preserve">DMM- This risk cannot be qualified or qualified until the DCC impact assessment is complete. It may be overstated with respect to delivery, but a risk for migration/adoption
22/02 DMM - Further investigation has revealed that this may not be as bigger of a risk as initial perceived, as SLA specifications within the design will compensate for this. 
</t>
  </si>
  <si>
    <t>R025</t>
  </si>
  <si>
    <t>There is a risk that the 2022 rebaseline extends the timescales significantly.</t>
  </si>
  <si>
    <t>This may extend timescales beyond 3 months and therefore require escalation to Ofgem</t>
  </si>
  <si>
    <t>Apart from Ofgem escalation, there may be impact on the business case of the programme and involve significant additional programme participant costs</t>
  </si>
  <si>
    <t xml:space="preserve">1) Ensure detailed planning and reviews undertaken to determine best possible timeline for the programme.
2) Address potential supplier counter-proposal on the timetable to M5 (specifically), supported by heavy engagement of PSG members and programme participant senior stakeholders
3)Explore alternative approaches to understand if programme can be executed in a different way </t>
  </si>
  <si>
    <t xml:space="preserve">Discussions are ongoing to ensure there is minimum delays. Should this materialise escalations to Ofgem and CRs will be required </t>
  </si>
  <si>
    <t>R016</t>
  </si>
  <si>
    <t>There is a risk that due to the large number of programme parties and the constituency based model that has been adopted, not all parties are appropriately engaged</t>
  </si>
  <si>
    <t>This may result in  communication issues, adversely impacting parties’ ability to deliver to MHHS programme timelines If the programme does not set out roles and responsibilities and appropriate delegation arrangements at the outset</t>
  </si>
  <si>
    <t>The constituency model was consulted amongst industry and MHHS will continue to leverage a number of communication channels to ensure all parties feel engaged in the process. PPC will engage with parties individually and collectively via industry trade associations and the appointed constituency reps.</t>
  </si>
  <si>
    <t>1)The PPC will provide engagement opportunities via bilateral to all programme participants to ensure that they are aware of progress within the programme.
2)The PPC will provide constituency based engagement opportunities through forums and/or webinars, where a need is identified.
3)Programme updates will be shared via The Clock, as part of a monthly webinar series and also during open day sessions.
4)The PPC will monitor engagement via readiness assessments.
5)Programme parties can register any potential risks caused by lack of engagement or the constituency based model. 
6) Senior level engagement via the Core Programme Team will be conducted.</t>
  </si>
  <si>
    <t>1) 01/04/2022
2) 01/12/2022
3) 01/04/2022
4) 01/04/2022
5) 01/06/2022
6) 01/04/2022</t>
  </si>
  <si>
    <t>Lauren Nicholls, Jason Brogden</t>
  </si>
  <si>
    <t>Should the constituency based model not work and PPs get left feeling as though they have not been appropriately engaged, the programme will enhance the bilateral PPC support that is available</t>
  </si>
  <si>
    <t>R018</t>
  </si>
  <si>
    <t>There is a risk that the overlap between the Faster Switching programme and MHHS programme could impact programme parties' ability to deliver against their MHHS requirements.</t>
  </si>
  <si>
    <t>Activities on other energy change programmes / Ofgem initiatives - especially Faster Switching - are causing suppliers to act to deprioritise MHHS engagement, which may affect PP mobilisation and directly impact timeline to M5.
This risk is scored in alignment with R022 and R029.</t>
  </si>
  <si>
    <t>1) Ensure the MHHS programme plan takes into account Faster Switching's critical milestones and delivery windows. 
2) Engagement with industry parties to be considered in line with Faster Switching deadlines.
3) PMO and PPC to track this risk through programme governance and industry engagement.
4) Manage through PSG
5) Change Request CR001 to propose extension of M5 to end July 2022 has been raised and approved
6) Design playback sessions in Aug-22 and Sep-22 to ensure previously-engaged PPs are brought up to speed</t>
  </si>
  <si>
    <t xml:space="preserve">CR001 was approved, although the risks relating to supplier inability to engage until after FSP remain.
At this stage, the only contingency approach would be to extend existing programme timescales (via a CR).
</t>
  </si>
  <si>
    <t>R022
R029
I006
A016</t>
  </si>
  <si>
    <t>R049</t>
  </si>
  <si>
    <t xml:space="preserve">Commercial </t>
  </si>
  <si>
    <t>There is a risk that other Industry initiatives impact MHHS implementation and timetable.</t>
  </si>
  <si>
    <t>This may result in resources not being available that would have been allocated to MHHS</t>
  </si>
  <si>
    <t>The overlap in resources required for other programmes results in them not being available in MHHS timescales</t>
  </si>
  <si>
    <t>1) Monitor via CCAG and raise risks through that forum
2) Continual reinforcement to participants to programme timelines and their obligations 
3) To continue to address the need for programme participants to ensure that they are able to comply with their obligations to operate in accordance with the baselined Implementation Timetable throughout the Programme.</t>
  </si>
  <si>
    <t>Chris Welby</t>
  </si>
  <si>
    <t xml:space="preserve">To enforce parties requirements to work alongside the programme </t>
  </si>
  <si>
    <t>KC - Dates aligned with Switching Go Live date but will need to continuously horizon scan for other industry changes</t>
  </si>
  <si>
    <t>R145</t>
  </si>
  <si>
    <t xml:space="preserve">Andrew Margan </t>
  </si>
  <si>
    <t>This may result in MHHS not being able to deliver the plan against agreed timescales.</t>
  </si>
  <si>
    <t>Andrew Margan</t>
  </si>
  <si>
    <t>Complete</t>
  </si>
  <si>
    <t>R110</t>
  </si>
  <si>
    <t>Closed - Treated</t>
  </si>
  <si>
    <t>Governance</t>
  </si>
  <si>
    <t>There is a risk that the decisions on CR1 &amp; CR2 are delayed at Ofgem impacting the ability of the programme to plan and execute M5 Design baseline</t>
  </si>
  <si>
    <t>Uncertainty on activities to baseline design and hit M5, resource misallocation, inefficient resourcing by industry</t>
  </si>
  <si>
    <t>This has an immediate impact on the quality of the design</t>
  </si>
  <si>
    <t>1)Ofgem to agree date with PSG
2)Share information for decision in advance and as early as possible</t>
  </si>
  <si>
    <t xml:space="preserve">26/03 DC - This risk is now closed as a decision on the CR's were released on 21/04 by Ofgem </t>
  </si>
  <si>
    <t>R030</t>
  </si>
  <si>
    <t>Emma Sheppard</t>
  </si>
  <si>
    <t xml:space="preserve">There is a risk that Programme Participants may not be able to provide MHHS SME expertise due to other initiatives and programmes they are also required to deliver during the first year of the programme. </t>
  </si>
  <si>
    <t>This may result in an impact to the overall MHHS delivery, lead to rework and/or delays in stages of the programme.</t>
  </si>
  <si>
    <t>Not having the appropriate members of an organisation engaged in the development stages will cause many issues, especially as we seek to finalise the design work. The PMO team will be monitoring the engagement in working groups and PPC will be working to understand parties views on their contribution to the programme and engagement with the programme.</t>
  </si>
  <si>
    <t>1) 01/11/2022
2) 01/06/2022</t>
  </si>
  <si>
    <t>Lewis Hall, Lauren Nicholls</t>
  </si>
  <si>
    <t>I002</t>
  </si>
  <si>
    <t xml:space="preserve">Martin Cranfield </t>
  </si>
  <si>
    <t>M07</t>
  </si>
  <si>
    <t>Simon Harrison</t>
  </si>
  <si>
    <t>There is no contingency - this needs to be resolved</t>
  </si>
  <si>
    <t>R122</t>
  </si>
  <si>
    <t>There is a risk that some Programme Parties do not begin their Design Build and Test until the Code drafting is complete (M6) rather than the Design baselined (M5) as per the programme plan.</t>
  </si>
  <si>
    <t>M3 being delayed for some Programme Parties resulting in late entry to Qualification for Some Parties</t>
  </si>
  <si>
    <t>M10</t>
  </si>
  <si>
    <t>If Programme Parties wait for Code definition, it will likely be too late for them to complete DBT and PIT in advance of Qualification</t>
  </si>
  <si>
    <t>Monitor through CR1/CR2 reaction and then replanning exercise and through CCAG discussions.</t>
  </si>
  <si>
    <t>Replan with any parties taking this approach delayed accordingly - likely to extend end dates, particularly if central parties or (I)DNOs</t>
  </si>
  <si>
    <t>R028,R076</t>
  </si>
  <si>
    <t>Gauge reaction at next PSG and CCAG to assess
13/5 BUUK have notified us that they are likely to take this approach so probability increased
Included in R028</t>
  </si>
  <si>
    <t>R098</t>
  </si>
  <si>
    <t>There is a risk that the RTM may not be delivered to the current baseline date for M5 (end April 2022) due to dependency upon baseline design being agreed.</t>
  </si>
  <si>
    <t xml:space="preserve">This may result in the SIT approach and plan may need to be changed and this will cause extra effort </t>
  </si>
  <si>
    <t xml:space="preserve">The approach and plan is due to be defined immediately following the planned production of the RTM. If the RTM is delayed the approach will need to go ahead as planned and revised once the RTM is availed </t>
  </si>
  <si>
    <t xml:space="preserve">1)Early understanding of any potential delay to detailed design delivery baseline date in order to assess potential impact on delivery of RTM.
2)To plan for the revision of the SIT approach whilst the RTM become available </t>
  </si>
  <si>
    <t>1)30/04/2022
2)30/04/2022</t>
  </si>
  <si>
    <t>Kate Goodman Adrian Ackroyd</t>
  </si>
  <si>
    <t xml:space="preserve">To plan for the revision of the SIT approach whilst the RTM become available </t>
  </si>
  <si>
    <t>16/03 DC - This has been converted into an issue (I021)</t>
  </si>
  <si>
    <t>R087</t>
  </si>
  <si>
    <t xml:space="preserve">Large Suppliers </t>
  </si>
  <si>
    <t xml:space="preserve">Lewis Hall </t>
  </si>
  <si>
    <t>There is a risk that the programme plan does not take into account the challenges currently facing the UK energy sector and the timelines laid out in Ofgem's transition timetable are not achievable - particularly related to M5.</t>
  </si>
  <si>
    <t>This may result in insufficient engagement into the design process before the M5 deadline in April 2022, and thereafter.</t>
  </si>
  <si>
    <t>This could cost the programme over £2m in avoidable change requests.</t>
  </si>
  <si>
    <t>Agree to the proposal put forward by suppliers that suggests a delay to the programme timeline for M5.</t>
  </si>
  <si>
    <t>Treat</t>
  </si>
  <si>
    <t>Suppliers will identify skeleton staff to attend L4 working groups to support design development.</t>
  </si>
  <si>
    <t>R11, R087</t>
  </si>
  <si>
    <t xml:space="preserve">DC - Risk closed as it is not valid </t>
  </si>
  <si>
    <t>R020</t>
  </si>
  <si>
    <t xml:space="preserve">There is a risk that the scope of MHHS is not understood by programme participants who are solely considering the settlement related changes. 
</t>
  </si>
  <si>
    <t xml:space="preserve">This may result in delays to the programme when some programme parties realise that changes are required to their entire operating model, which may not be possible within the 15 months allocated to implement. </t>
  </si>
  <si>
    <t>The portal will provide a central documentation hub that should enable all programme participants to access all of the information that they require. The portal, coupled with an extensive PPC function should ensure that all parties understand the scope of the change and that the changes will impact more than just their settlement processes internally.</t>
  </si>
  <si>
    <t>1) 01/12/2022
2) 01/06/2022</t>
  </si>
  <si>
    <t>Lauren Nicholls, Simon Harrison, Lewis Hall</t>
  </si>
  <si>
    <t>This risk would manifest itself during the design and build phases if an organisation has incorrectly scoped the programme within their business. As a response, the programme would ensure sufficient and frequent readiness assessments are undertaken to highlight any issues that may require further attention. Deep dives and interviews will also be undertaken should the programme believe this risk may materialise.</t>
  </si>
  <si>
    <t>R005, R016, R030, R066, R074</t>
  </si>
  <si>
    <t>R069</t>
  </si>
  <si>
    <t>There is a risk that there may be additional cost implications for programme parties due to programme replan / delays or change in direction</t>
  </si>
  <si>
    <t>If programme party programmes are mobilised and incurring run-costs, then additional costs will be incurred</t>
  </si>
  <si>
    <t>1) Confirmation from Programme Sponsor on direction and scope
2) Re-plan activity after Design Baselined will provide planning certainty</t>
  </si>
  <si>
    <t>1)29/07/2022
2)29/07/2022</t>
  </si>
  <si>
    <t>To prepare a revised budget to factor the increase in costs</t>
  </si>
  <si>
    <t>R013</t>
  </si>
  <si>
    <t>Anthony Ginn</t>
  </si>
  <si>
    <t>There is a risk that change to multiple systems represents a significant degree of risk</t>
  </si>
  <si>
    <t>This may result in an adverse impact on MHHS time and costs</t>
  </si>
  <si>
    <t>1)The MHHS programme plan will need to address and manage these dependencies, particularly with regard to the orchestration of design, build, integration, and test activities.
2)The programme party coordinator is the key to ensure messages are clearly understood and communicated and that we strike a balance between transparency and not overwhelming busy parties.
3)As SI will act as facilitator, to provide review, assurance, technical support, testing, and management with all parties to identify risks earlier.
4)Digital assurance tool (QIP) enables tracking of assurance trends and performance of parties in real time, giving a clear view of the current situation.</t>
  </si>
  <si>
    <t>1) Ongoing
2) Ongoing
3) Ongoing
4) Ongoing</t>
  </si>
  <si>
    <t>R067</t>
  </si>
  <si>
    <t>DMM - Risk is partially dependent upon Design
DC - Dariush to discuss this risk with Keith</t>
  </si>
  <si>
    <t>R014</t>
  </si>
  <si>
    <t xml:space="preserve">Solution </t>
  </si>
  <si>
    <t>There is a risk that there are significant technology changes for suppliers, including infrastructure upgrades because of much higher volumes.</t>
  </si>
  <si>
    <t>This may result in adverse impact on MHHS time and costs If these changes are not managed effectively</t>
  </si>
  <si>
    <t xml:space="preserve">The higher data volumes will require significant technology changers to handle the capacity </t>
  </si>
  <si>
    <t>DMM - Risk is dependent upon Design
DC - Dariush to discuss this risk with Keith</t>
  </si>
  <si>
    <t>R017</t>
  </si>
  <si>
    <t xml:space="preserve">PSG Industry Parties </t>
  </si>
  <si>
    <t>There is a risk that if parties are not provided with enough time to be consulted before key decisions are made and/or deliverables approved, then objections may come up late and delay those events – or the suitability or quality of those decisions or deliverables</t>
  </si>
  <si>
    <t>This may result in potentially causing re-work and delay.</t>
  </si>
  <si>
    <t>Parties are likely to challenge on participation and consultation regardless of the approach taken by the programme to engage.</t>
  </si>
  <si>
    <r>
      <t xml:space="preserve">1)Time for party consultation will be carefully considered, rules will be drawn up, communicated, and agreed – certain deliverables may need exceptionally longer consultation periods (either due to their complexity and / or interdependence with other external bodies or changes external to the programme).
2)The governance plan will allow room for those rules to be followed (both party consultation and governance processes).
3)Provide insight into quoracy and engagement in the design process via a design engagement dashboard - </t>
    </r>
    <r>
      <rPr>
        <sz val="12"/>
        <color theme="9"/>
        <rFont val="Calibri (Body)"/>
      </rPr>
      <t>Closed</t>
    </r>
  </si>
  <si>
    <t>1) 29/04/2022
2) 29/04/2022
3) 31/05/2022</t>
  </si>
  <si>
    <t>1) Ian Smith
2) Jason Brogden
3) Warren Fulton</t>
  </si>
  <si>
    <t>CR001 has moved the M5 baseline to July, but issues are being raised by parties on the time to review and comment against the design
Further delay to M5 proposed at DAG, with replan due 24 June</t>
  </si>
  <si>
    <t>SH - Participants at DAG, representing multiple constituencies, have already called out their plans to challenge the approach/plan 
4/4/22 (SH) - Ongoing consideration of CR001 and CR002 will resolve the approach to baselining the design and the residual risk of satisfactory participant engagement
- action 3 was established, but has now walked back following programme review of dashboard
27/04 (SH) - following approval of CR001, the resolution date has moved to July.
- action 1 follows the design artefact plan being managed by the SRO Design Team
- action 3 date moved to May due to slippage
13/5/22 - JB - Governance Framework allows for this
25/5/22 - SH - SRO workstream have started to publish stats on engagement on a fortnightly basis
25/5/22 - SH - challenges to DAG chair on the minutes of the May DAG about their acceptance/approval of artefacts at that session
25/5/22 - SH - noted that over 50 artefacts are planned for Tranche 4, backloading the review workload and risk of high volumes of comments from industry and the assurance team</t>
  </si>
  <si>
    <t>R028</t>
  </si>
  <si>
    <t xml:space="preserve">This may result in delays to the programme as redesign of the plan will be required </t>
  </si>
  <si>
    <t xml:space="preserve">This would require a major replan for the programme </t>
  </si>
  <si>
    <t>1) Ensure design-led principles continue to be communicated to all PPs - Ongoing 
2) Ensure M6 to M8 are seen as outside the programme plan's critical path and focus on M5 and M5 to M9 planning
3) Discussions with iDNOs in reaction to their comments that they may design after M6 or M8 due to risk</t>
  </si>
  <si>
    <t>Replan will be required - currently scheduled for Q3 2022</t>
  </si>
  <si>
    <t>R122, R076</t>
  </si>
  <si>
    <t>13/5 JB - iDNO community through BUUK have referenced that they are likely to take this approach and this would be a significant risk to delivery as iDNOs need to be mobilised for transition to start
01/06/22 - CR007 gives more clarity on mobilisation criteria which should help formalise whist is required for iDNOs.  Ongoing discussions  with BUUK
Note that the theme isn't just about suppliers - this is all PPs</t>
  </si>
  <si>
    <t>R119</t>
  </si>
  <si>
    <t>There is a risk that there may be a drive by participants to constrain testing by providing too few environments</t>
  </si>
  <si>
    <t>This may result in poor test coverage and defects discovered in live operation</t>
  </si>
  <si>
    <t xml:space="preserve">Every participant in MHHS will require two or more test environments. Maintaining these environments can be costly, particularly for the central systems (DIP, DSP, CSS, SMRS and Elexon Central Systems). </t>
  </si>
  <si>
    <t>1)To carry out full risk/benefit analyses when assessing the number of environments required to ensure a cost vs testing adequacy balance is obtained.</t>
  </si>
  <si>
    <t>1)31/10/2022</t>
  </si>
  <si>
    <t>Kate Goodman</t>
  </si>
  <si>
    <t>None - risk needs to be reduced.</t>
  </si>
  <si>
    <t>This may result in a delay to the start of SIT</t>
  </si>
  <si>
    <t>Delay to SIT is likely on the critical path of the programme</t>
  </si>
  <si>
    <t>n/a</t>
  </si>
  <si>
    <t>R113</t>
  </si>
  <si>
    <t>20/05 DC - Risk captured during the Re-planning workshops</t>
  </si>
  <si>
    <t>R130</t>
  </si>
  <si>
    <t>There is a risk that more PIT simulators may be required (this is recognised as a Change).</t>
  </si>
  <si>
    <t>This may result in additional time required to complete the simulators which could delay the completion of PIT. Or it could dilute effort on the existing simulators and mean quality is affected.</t>
  </si>
  <si>
    <t>R023</t>
  </si>
  <si>
    <t>There is a risk that the detailed design plan is predicated on an acceptable rate of progress in the resolution of design issues in the Level 4 working groups. If these groups are unable to progress  these in a timely manner the design completion milestone date of April may be missed.</t>
  </si>
  <si>
    <t>This may result in delay to baselining the design</t>
  </si>
  <si>
    <t>Overarching context of parties looking to delay or reduce call on their resource to support MHHS whilst Faster Switching goes live will influence the commitment and quoracy in the L4 engine rooms</t>
  </si>
  <si>
    <t>1)Ensure workgroups are onboarded appropriately 
2) Create a clear governance process for logging and managing design issues to consensus and conclusion
3) Report on design issues to all programme participants</t>
  </si>
  <si>
    <t>1) 01/12/2021
2) 01/02/2022
3) 01/03/2022</t>
  </si>
  <si>
    <t>1) Ian Smith
2) Simon Harrison
3) Simon Harrison &amp; Lewis Hall</t>
  </si>
  <si>
    <t>R027</t>
  </si>
  <si>
    <t>SH -Draft issue resolution process created - needs to be reflected in governance and assurance approach
17/02 DC - This risk was converted into an issue by IS (I009)</t>
  </si>
  <si>
    <t>R007</t>
  </si>
  <si>
    <t>There is a risk that migration is complex and very challenging which may make it difficult to estimate and plan</t>
  </si>
  <si>
    <t>This may result in unforeseen costs and/or delays to completion of the migration period.</t>
  </si>
  <si>
    <t>M11</t>
  </si>
  <si>
    <t>Parties under-estimate resources and time needed for the parallel-run because they do not sufficiently understand the requirements of the migration. This may result in unforeseen costs and/or delays because of resource constraints.</t>
  </si>
  <si>
    <t>1)Identify the migration approach as early as possible during 2023 and include in it an analysis of the impact on Suppliers and Supplier Agents.
2) Communicate the approach clearly, widely and thoroughly to the participants and assure their understanding of it and their plans for it in a rigorous way.</t>
  </si>
  <si>
    <t xml:space="preserve">1)30/06/2023 
2)31/12/2023 </t>
  </si>
  <si>
    <t>Allow contingency in the migration testing</t>
  </si>
  <si>
    <t>R010</t>
  </si>
  <si>
    <t>There is a risk that Elexon is moving from a batch processing overnight architecture to an event-driven one during a time when Elexon is running their own internal application modernisation initiative (microservices).</t>
  </si>
  <si>
    <t>This may result in either or both initiatives being adversely impacted, on time and costs, If this interdependency is not managed carefully.</t>
  </si>
  <si>
    <t>MHHS and Project Helix should be aware of each others intended technical architectures</t>
  </si>
  <si>
    <t>1)Any existing Elexon assessment of potential interdependencies between other in-flight or upcoming ELEXON initiatives and MHHS will need to be validated by the SI design architecture team to ensure there is a clear plan to manage any such interdependencies
2)The SI design architecture team will have a role in the Elexon design reviews to conduct an impact analysis of any changes to the MHHS programme.</t>
  </si>
  <si>
    <t>1) 30/08/2022
2) Ongoing</t>
  </si>
  <si>
    <t>DMM - This risk cannot be qualified or qualified until Design is complete, and delivery planning starts</t>
  </si>
  <si>
    <t>R012</t>
  </si>
  <si>
    <t>There is a risk that the programme will incur relatively high data volumes.</t>
  </si>
  <si>
    <t>This may result in an adverse impact on MHHS time and costs If these high data volumes are not managed effectively</t>
  </si>
  <si>
    <t>M12</t>
  </si>
  <si>
    <t>Target impact should be based on optimal use of the DIP technology once selected, with support being provided to all participants to ensure their usage is tuned efficiently</t>
  </si>
  <si>
    <t>1)There will need to be priority put on the design and the testing in this area, to mitigate the expected risk.
2)The SI design team non-Functional experts will review the designs and proposed architecture to ensure that non-functional aspects affected by high data volumes have been appropriately considered.
3)Throughout the test stages the SI will conduct performance tests to assure the high data volumes do not have an impact on the systems performance or integrity.</t>
  </si>
  <si>
    <t>1)Ongoing
2)Ongoing
3)Ongoing</t>
  </si>
  <si>
    <t xml:space="preserve">DMM-  Risk is dependent upon Design
</t>
  </si>
  <si>
    <t xml:space="preserve">There is a risk that the inflight design activity may uncover unpredicted issues  </t>
  </si>
  <si>
    <t>This may result in the need for additional resources to meet the current plan timelines for detailed design completion</t>
  </si>
  <si>
    <t>Ongoing discovery and de minimis should ensure that discover of 'unknown' issues is on a diminishing trend</t>
  </si>
  <si>
    <t>1) Make use of design change and design issue processes to treat 'issues' arising as new items to manage against the established design scope</t>
  </si>
  <si>
    <t>1) 31/07/2022</t>
  </si>
  <si>
    <t xml:space="preserve">Simon Harrison </t>
  </si>
  <si>
    <t xml:space="preserve">To impact assess any identified issues and replan </t>
  </si>
  <si>
    <t>27/04 (SH) - Updated response due date to reflect when the design baseline passes to LDP control. Anticipate implementing change control before baseline, but need to discuss concept of 'Design Scope Freeze' with colleagues
17/05 WF - Risk closed as the 2 week review cycle is being used for T1 and T2. The roadmap will use a 2 week cycle for T3 and T4</t>
  </si>
  <si>
    <t>R086</t>
  </si>
  <si>
    <t xml:space="preserve">Ongoing </t>
  </si>
  <si>
    <t>R117</t>
  </si>
  <si>
    <t>R024</t>
  </si>
  <si>
    <t xml:space="preserve">There is a risk that the proposed Data Integration Platform (DIP) may not be ready in time for Industry testing resulting in a programme delay. 
</t>
  </si>
  <si>
    <t>This would introduce delays in starting integration testing</t>
  </si>
  <si>
    <t xml:space="preserve">Delays in design may have knock on effect to procurement of DIP. The procurement of the DIP is the responsibility of the SRO.  </t>
  </si>
  <si>
    <t>1) Establish a clear understanding of the options for DIP readiness to meet the SIT entry requirements
2) Plan for contingencies in the event of risk to DIP not being fully functional in time for SIT entry</t>
  </si>
  <si>
    <t>1) 01/06/2022
2) 01/06/2022</t>
  </si>
  <si>
    <t>1) Anthony Ginn
2) Kate Goodman</t>
  </si>
  <si>
    <t xml:space="preserve">Contingency plan cannot be created until the SRO DIP procurement plans and timelines have been confirmed </t>
  </si>
  <si>
    <t xml:space="preserve">23/02 DMM - Until operational ownership of the DIP is defined by Ofgem, DIP RFP requirements will be incomplete 
09/06 DC - This risk was closed based on discussions during forum 3 (08/06) . The consensus was that we have control of this and therefore is not currently considered a risk. </t>
  </si>
  <si>
    <t>R006</t>
  </si>
  <si>
    <t>There is a risk that each party will have their own commercial arrangements and priorities.</t>
  </si>
  <si>
    <t>This may result in party commercial interests / motivations not aligning adequately with the expectations the programme has on the party, therefore planned delivery may slip.</t>
  </si>
  <si>
    <t xml:space="preserve">Each parties is a commercial entity and therefore will always have commercial consideration that come into play throughout the Programme, PPC is in place to build trusting relationships with parties such that any concerns can be raised and addressed where practicable. </t>
  </si>
  <si>
    <t>1)It will be possible to discern party priorities by building trusting relationships and by addressing warning signs early
2)Parties may be more open on a bilateral basis with the IPA; the programme’s relationship with the LPA may help to identify early warning signs also
3)Again, establishing the right programme culture and buying-in parties on the case for change may also help mitigate this risk
4)Given that the programme will not have sight of the party’s contracts, it may be necessary to agree Operating Level Agreements (OLAs) on a perceived risk basis.</t>
  </si>
  <si>
    <t>1) 01/04/2022
2) 01/05/2022
3) 01/04/2022
4) 01/12/2022</t>
  </si>
  <si>
    <t>R009</t>
  </si>
  <si>
    <t>There is a risk that the programme will have to hold, manage and verify results on a large amount of complex test data.</t>
  </si>
  <si>
    <t>This may result in delays to testing and/or the Programme not having a clear view of test status.</t>
  </si>
  <si>
    <t>Parties' lack of understanding of how to use the test data or faults in the data itself (e.g. lack of integrity) can slow down test progress. If the parties are resource-constrained this could impact the overall testing timelines.
It may result in the Programme not having a clear view of test status due to unreliable test results if the automated result-checking is not accurate.</t>
  </si>
  <si>
    <t>1) Learn lessons about test data from SMIP and FSP.
2) Identify the test data approach as early as possible during 2022 and ensure the approach is kept simple. 
3) Ensure full buy-in from the parties with respect to the practicality of the approach. 
4) Communicate the approach clearly, widely and thoroughly to the participants and assure their understanding of it and their plans for it in a rigorous way.
5) Ensure the testing of the emulators which will be carrying out the automated results checking is totally rigorous so that the emulators can be relied upon to be the "golden standard".</t>
  </si>
  <si>
    <t>1)30/04/2022
2)30/04/2022
3)30/09/2022
4)31/12/2022
5) 31/01/2023</t>
  </si>
  <si>
    <t>None. Risk just needs to be reduced.</t>
  </si>
  <si>
    <t>There is a risk that Central Switching Service (CSS) changes required to support the TOM are not identified and under assessment for implementation in line with the MHHS timescales.</t>
  </si>
  <si>
    <t>This may result in CSS changes not being planned and completed in time</t>
  </si>
  <si>
    <t>CSS is a fundamental link for DSP as the source of MDR registration data, as assumed in the DCC Mod P162 solution</t>
  </si>
  <si>
    <t>1)A change is required to the CSS to receive service provide updates from DIP to register MDRs accurately and then send these on to DSP to allow access to smart metering. REC (Ann Perry) asked to investigate where this necessary change has been raised against the REC
2)Impact Assessments to be done through RECCo to DCC to understand the timelines of this risk 
3)Chris W to discuss with Andy McFaul at Ofgem as there is an option to raise this as an Ofgem led Change Proposal
4) JB raised REC Change Proposal R044 for urgent implementation.  Will support through process.  Probability and impact reduced as a consequence</t>
  </si>
  <si>
    <t>D004</t>
  </si>
  <si>
    <t>07/04 DC - JB has reached out to Ann Perry on 31/03 with a follow up on 05/04. Still waiting on a response to agree on the next steps 
06/05 - as per mitigation REC CP R044 raised
13/5/22 - JB - CP in progress to Change Board 17/5, requirements capture underway for PIA</t>
  </si>
  <si>
    <t>R137</t>
  </si>
  <si>
    <t>SRO Function</t>
  </si>
  <si>
    <t>Regulatory </t>
  </si>
  <si>
    <t xml:space="preserve">There is a risk that the settlement period flexibility could be impacted if a recommendation made by the ICO to encrypt MPAN’s is carried out. </t>
  </si>
  <si>
    <t xml:space="preserve">This may result in impacts to the Settlement period flexibility </t>
  </si>
  <si>
    <t xml:space="preserve">Settlement period flexibility could be impacted which will affect the design for MHHS </t>
  </si>
  <si>
    <t xml:space="preserve">Ofgem to seek clarification from ICO as to why MPAN’s need to be encrypted. </t>
  </si>
  <si>
    <t xml:space="preserve">Chris Harden/Chris Welby
</t>
  </si>
  <si>
    <t>To be  determined once we have clarification from Ofgem as to the risk</t>
  </si>
  <si>
    <t>25/05 IS - Risk closed as Ofgem are not mandating message encryption and position agreed with Elexon as the ESO to use MTLS</t>
  </si>
  <si>
    <t>R078</t>
  </si>
  <si>
    <t>Programme Management Office (PMO)</t>
  </si>
  <si>
    <t>Joe Deal</t>
  </si>
  <si>
    <t>There is a risk of delay to re-baselining the programme plan at M5+(3) due to the fact that programme parties will be required to engage in industry consultation on the proposed plan whilst determining their technology strategies post-design baseline (M5)</t>
  </si>
  <si>
    <t>This may result in delays to re-baselining the programme plan at M5+(3)</t>
  </si>
  <si>
    <t>Delay to re-baselining the programme plan is considered high impact.</t>
  </si>
  <si>
    <t>1) Consider options for issuing the proposed plan for re-baselining earlier to provide programme parties with additional time to engage in industry consultation whilst reviewing their technology strategies.
2) Provide a period of time in the replan approach after the baselining of the design to allow PPs to assess the impact of Design on their IT strategies before starting consultation.</t>
  </si>
  <si>
    <t>1)01/04/2022</t>
  </si>
  <si>
    <t>Lewis Hall</t>
  </si>
  <si>
    <t>Review the proposed consultation timeline on the replan following approval of the baseline Design and if required extend the duration of the consultation timelines for replanning.</t>
  </si>
  <si>
    <t xml:space="preserve">12/04 JD - risk to be updated once decision is made on CR001.
03/05 DC - Target resolution date updated post CR001 approval </t>
  </si>
  <si>
    <t>R088</t>
  </si>
  <si>
    <t>Matthew McKeon</t>
  </si>
  <si>
    <t>There is a risk that the Performance Assurance Regime for the Design TOM cannot be defined until after the E2E Design has been baselined.</t>
  </si>
  <si>
    <t>This may result in new requirements for Performance Assurance emerging that could require a change to design.</t>
  </si>
  <si>
    <t>The level of change that might be required as a result of new and emerging requirements is not yet known.</t>
  </si>
  <si>
    <t>1) A provisional document outlining the proposed general principles will be jointly created by Elexon BSC and MHHS Programme - this document will be reviewed and approved as the basis for the TOM Performance Assurance Regime.
2) This document will be developed iteratively throughout the programme and incorporate additional inputs from the E2E Design, Testing Strategy and Migration Strategy once they are developed.
3) Level of change to be assessed and analysed with each new iteration of the document.
4) The document will be reviewed and finalised with the Performance Assurance Board, Elexon BSC and MHHS Programme stakeholders once all inputs are incorporated - targeting H2 2022, or Q1 2023 for this.
5) Regular sessions to track this risk will be set up between Elexon BSC and MHHS Programme Representatives</t>
  </si>
  <si>
    <t>Matthew McKeon
Jason Brogden</t>
  </si>
  <si>
    <t>Provisional Performance Assurance Regime document will be agreed and approved between MHHS Programme and Elexon BSC.</t>
  </si>
  <si>
    <t>I004</t>
  </si>
  <si>
    <t>R108</t>
  </si>
  <si>
    <t>There is a risk that the design artefacts do not provide sufficient detail to provide unambiguous technical detail for all elements</t>
  </si>
  <si>
    <t xml:space="preserve">This may result in participants inadvertently interpreting the design differently, resulting in issues arising in integration testing or production </t>
  </si>
  <si>
    <t>The programme is developing a design based on the recommendations of DWG, AWG and CCAG. The design is capturing the MHHS TOM in process diagrams, interface definitions and other technical artefacts, rather than as a whole system design. This means that 'good enough' to agree individual elements is achieved, but 'good enough' to build homogenous solutions is a risk.</t>
  </si>
  <si>
    <t>1) Follow quality assurance to load Industry Design artefacts into iServer and Azure DevOps and highlight where processes are inconsistent or incomplete or highlight gaps or duplication
2) Ensure that the design assurance activities and findings capture evidence on how the design delivers the TOM
3) Propose and implement refactoring of the detail of the design as documented in iServer and Azure DevOps to support consistent interpretation by participants</t>
  </si>
  <si>
    <t>1) 31/07/22
2) 31/07/22
3) 15/06/22</t>
  </si>
  <si>
    <t>1) Simon Harrison
2) Simon Harrison 
3) Simon Harrison</t>
  </si>
  <si>
    <t>The LDP and participants will need to work with a coherent and unambiguous design to develop E2E tests, and communicate the requirements to programme participants, so will work in iServer365 to refactor the technical detail of the design to resolve as much ambiguity and other issues as possible</t>
  </si>
  <si>
    <t>27/04 (SH) - Updated action 2 detail, date and owner to reflect most recent programme position and concern raised by IPA. Design Assurance is modelling the design from an organisation perspective, and within business scenarios and customer journeys, alongside the detail of the process-centric Industry design outputs. Reduced probability by 1 to reflect the assurance approach
27/05 (SH) - Wording of risk updated following review and discussion with Warren Fulton and Ian Smith</t>
  </si>
  <si>
    <t>R116</t>
  </si>
  <si>
    <t xml:space="preserve">There is a risk that there may be a need for SEC updates to MP162 if SEC drafting is concluded in advance of design being baselined </t>
  </si>
  <si>
    <t>This may result in the need for modifications for alignment of the Code changes</t>
  </si>
  <si>
    <t xml:space="preserve">MP162 is being developed and implemented ahead of other Code changes. An assumption will be made as to consistency of legal text across other Codes which may change once the requirements have been finalised </t>
  </si>
  <si>
    <t xml:space="preserve">1)Consistent communication and updates with affected parties.
2)Modification may be required to catch any changes that MP162 has not.​
3)If additional changes are required, this will be raised at L4 working groups at CCAG </t>
  </si>
  <si>
    <t>This risk will be managed so no contingency plan is needed</t>
  </si>
  <si>
    <t>R140</t>
  </si>
  <si>
    <t>The approach and strategy for the final migration is a critical path activity and the activities and timelines for this need to be properly understood and agreed in order to be able to draft a robust, realistic plan than can be consulted on by industry.</t>
  </si>
  <si>
    <t>1. Joint sessions with the SRO to agree a proposed approach for migration that can feed into the first draft of the Data and Migration Cutover Strategy
2. Develop the Migration and Cutover Strategy and review with TMAG</t>
  </si>
  <si>
    <t>1. Agree and test a series of assumptions with the SRO that can be incorporated into the plan
2. Look to develop the migration and cutover strategy document in parallel with developing the programme replan (v2)</t>
  </si>
  <si>
    <t xml:space="preserve">Charles Hyde </t>
  </si>
  <si>
    <t>R104</t>
  </si>
  <si>
    <t>There is a risk that the IPA are not onboarded in time to review and feed back on the Change Control Approach and Process before it is issued to PSG with meeting papers on 23-Feb-22.</t>
  </si>
  <si>
    <t>This may result in significant feedback or changes required to the Change Control Approach and Process even after it has been reviewed at PSG.</t>
  </si>
  <si>
    <t>Ofgem are ultimate sign-off for the Change Control Approach and Process and will want the IPA to have approved the documentation before they are comfortable to sign it off.</t>
  </si>
  <si>
    <t>The Change Control Approach will go to PSG for review and feedback, noting that the IPA still need to be engaged before it can be signed off. Following PSG and IPA review, approval will be sought with Ofgem.</t>
  </si>
  <si>
    <t>The Change Control Approach and Process has been shared with Ofgem on 22-Feb-22 and a session with the IPA is arranged for 02-Mar-22 where Change Control will be discussed.</t>
  </si>
  <si>
    <t>R105, I018</t>
  </si>
  <si>
    <t>25/02/2022, LH: Converted to an issue (I018).</t>
  </si>
  <si>
    <t>R004</t>
  </si>
  <si>
    <t>There is a risk that the programme will be delivering a complex technical solution design, which depends on and impacts multiple parties.</t>
  </si>
  <si>
    <t>This may result in the parties not being able to plan resources effectively and support the planned activities as needed, if the right plan, delivery controls and related governance are not well-established.</t>
  </si>
  <si>
    <t>Given the very tight timeline to M5 and the high volumes of activities and related artefacts to approve across many parties, delays will impact M5 which is on the programme's critical path</t>
  </si>
  <si>
    <t>1) Guide all parties’ planning and senior stakeholders’ expectations - establish design delivery roadmap and plan to M5
2 Provide regular stakeholder sessions to share knowledge about the intended TOM
3) Guide stakeholder engagement towards the areas of most risk and interest
4) Ensure active chairmanship of L4 and L3 design-related governance groups to keep activities on track and call out off-track groups (compare progress of differing groups and exert peer pressure)
Update 03/03/2022 JB: allocated to Ian Smith as agreed in RAID review</t>
  </si>
  <si>
    <t>Prepare a fall-back plan that allows for some relaxation of the M5 date of end/April, and reflects actual velocity of design artefact development and finalisation.</t>
  </si>
  <si>
    <t xml:space="preserve">Quality </t>
  </si>
  <si>
    <t>R037</t>
  </si>
  <si>
    <t>There is a risk that central systems development (Elexon, DCC) and/or SIT volunteers delay the timetable.</t>
  </si>
  <si>
    <t>1)Determine realistic plan as early as possible - will be looking at detailed planning as part of the mobilisation stage</t>
  </si>
  <si>
    <t>1) Ongoing</t>
  </si>
  <si>
    <t xml:space="preserve">DMM - Risk is dependent upon Design
</t>
  </si>
  <si>
    <t>R040</t>
  </si>
  <si>
    <t>There is a risk of data breach/loss of data /data shared with incorrect market participant.</t>
  </si>
  <si>
    <t>This may result in confidential information being accessed by other parties and a loss of confidence in the programme's ability to ensure data security.</t>
  </si>
  <si>
    <t xml:space="preserve">1)Consider and agree process for sharing of programme participants data and ensure agreed process is thoroughly tested ahead of implementation. 
2)Put in place an approved technical solution </t>
  </si>
  <si>
    <t>R042</t>
  </si>
  <si>
    <t xml:space="preserve">There is a risk that the IPA may not be comfortable with the Elexon separation agreement and/or training </t>
  </si>
  <si>
    <t>This may result in requiring to do some rework/additional work to address</t>
  </si>
  <si>
    <t xml:space="preserve">Any issues or concerns raised would be perceived by Ofgem as critical to address and would need urgent rectification by the programme, thus diverting key resource and time away from other critical planned activities, potentially causing delays and additional cost.   </t>
  </si>
  <si>
    <t>1) Agreed the business separation solution with Ofgem
2)Conducted an internal compliance assessment to identify any short comings 
3)Addressed all of the issues from the compliance assessment 
4)Monitor Conflict of Interest training weekly - currently at a 98% completion (133/135 that have completed training). Any risks regarding COI are logged and managed accordingly
5)Awareness campaign rolled out which include posters in the office and E-booklets sent to the programme team and all Elexon</t>
  </si>
  <si>
    <t>1) Reduce
2) Reduce
3) Reduce</t>
  </si>
  <si>
    <t xml:space="preserve">1) Complete 
2) Complete 
3) Complete 
4)Ongoing 
5)Complete </t>
  </si>
  <si>
    <t>Warren Fulton</t>
  </si>
  <si>
    <t xml:space="preserve">An awareness campaign would be needed and further controls in the programme governance to prevent any further issues </t>
  </si>
  <si>
    <t>17/02 - DM - Training - All LDP resources have completed the training. There are 7 resources outstanding and this should be closed by Tuesday 22nd Feb</t>
  </si>
  <si>
    <t>R131</t>
  </si>
  <si>
    <t>There is a risk from the lack of clarity regarding the scope of MHHS responsibilities vs those of the PAB (Performance Assurance Board of the BSC) in transition and migration.</t>
  </si>
  <si>
    <t>M11,M12,M13</t>
  </si>
  <si>
    <t>There may be more work than originally planned for MHHS in migration.</t>
  </si>
  <si>
    <t>1)Early agreement with PAB on roles and responsibilities</t>
  </si>
  <si>
    <t>1)31/07/2022</t>
  </si>
  <si>
    <t>None.</t>
  </si>
  <si>
    <t>R075</t>
  </si>
  <si>
    <t xml:space="preserve">Ian Smith/Warren Fulton </t>
  </si>
  <si>
    <t xml:space="preserve">There is a risk that the design artefacts may take longer than 2 review/governance loop for approval </t>
  </si>
  <si>
    <t>This may result in delays to the achievement of milestone 5</t>
  </si>
  <si>
    <t>1)Presentation of design roadmap options to PSG
2)Prepare governance groups for any contentious items in advance of meetings
3) Review Internal Processes and deploy additional resource to assist in contentious comment resolution.</t>
  </si>
  <si>
    <t>1)11/03/2022
2)Ongoing</t>
  </si>
  <si>
    <t>To plan more than two review cycle into the deliverable approval process 
Approach modified to ensure review activity timeboxed and participants cognisant of imperative to provide early input</t>
  </si>
  <si>
    <t>R076</t>
  </si>
  <si>
    <t>R118</t>
  </si>
  <si>
    <t xml:space="preserve">There is a risk that there is a lack of service provider and supplier participation in SIT. Including risk that parties who were planned to do SIT may be late and drop out </t>
  </si>
  <si>
    <t xml:space="preserve">This may result in operational and/or business issues in live running </t>
  </si>
  <si>
    <t xml:space="preserve">BAU </t>
  </si>
  <si>
    <t>The MHHS programme plans to make SIT participation voluntary for suppliers and service providers and there is consequently a risk that insufficient parties will volunteer. Without sufficient numbers, test coverage may be inadequate and defects may go undetected and first appear in live operation</t>
  </si>
  <si>
    <t>1)To engage in early dialogue with all parties to determine the best way of ensuring adequate participation.</t>
  </si>
  <si>
    <t>1)29/07/2022</t>
  </si>
  <si>
    <t>Explore the possibility of Ofgem mandating participation of certain types of organisation.</t>
  </si>
  <si>
    <t>R138</t>
  </si>
  <si>
    <t>Martin Cranfield</t>
  </si>
  <si>
    <t>Justin Andrews</t>
  </si>
  <si>
    <t xml:space="preserve">There is a risk that the Design team capacity and focus is currently preventing them from engaging with CCAG code draft plans to the level the CCAG would like. Therefore any planning outputs will not have enough design team inputs. </t>
  </si>
  <si>
    <t>This may result in producing plans that are not deliverable in practice e.g. design resource considerations may not have been taken into account, or significant elements of the CCAG plan that only the design team could highlight may be missing. CCAG plans may not be deliverable. Resulting in the timeframe taken for CCAG deliverables may be extended</t>
  </si>
  <si>
    <t>Input from the design team is critical for developing and delivering the CCAG code draft plan. Without this input, programme outputs or timeframes may be affected</t>
  </si>
  <si>
    <t>1)Design team have been engaged directly by CCAG leads. 
2)Design team have been asked to attend CCAG meetings. 
3)Design team are part of impact assessment for CR003
4)Resource planning is planned as agenda items for CCAG</t>
  </si>
  <si>
    <t>CCAG leads and Design team leads</t>
  </si>
  <si>
    <t>Dedicated CCAG: Design planning and resourcing meetings</t>
  </si>
  <si>
    <t>R153</t>
  </si>
  <si>
    <t>There is a risk that the implementation of DCC release (SEC MP162 Mod) in February '24 does not align with MHHS Programme requirements to be ready for SIT.</t>
  </si>
  <si>
    <t>Discussions ongoing with DCC</t>
  </si>
  <si>
    <t>R045</t>
  </si>
  <si>
    <t xml:space="preserve">There is a risk that level 4 working group participation may not be forthcoming from industry due to focus on other initiatives/priorities </t>
  </si>
  <si>
    <t>This may result in an impact to programme progress or may not be the right representatives and therefore not provide the appropriate level of input to the working groups impacting progress</t>
  </si>
  <si>
    <t xml:space="preserve">1)Close liaison and clear communication with PPs on the requirements of the working groups and benefits to them of involvement early on. </t>
  </si>
  <si>
    <t>1)</t>
  </si>
  <si>
    <t>This risk has been closed as it is captured by R005</t>
  </si>
  <si>
    <t>R127</t>
  </si>
  <si>
    <t>There is a risk that the DPIA undermines the approach proposed in the Test Data Strategy</t>
  </si>
  <si>
    <t>There may have to be changes to the test data strategy.</t>
  </si>
  <si>
    <t>1)Surface any issues as early as possible.</t>
  </si>
  <si>
    <t>R146</t>
  </si>
  <si>
    <t>CR003</t>
  </si>
  <si>
    <t xml:space="preserve">There is a risk that there may be a material volume and/or individual large changes required to the design after M5 (e.g. as a result of testing, code drafting, or raised by Programme Participants) that require code drafting to be paused and/or approached differently. </t>
  </si>
  <si>
    <t>This could delay the time taken to deliver code drafting such that code is not released in advance of qualification start</t>
  </si>
  <si>
    <t xml:space="preserve">Additional time will be needed to draft code if there is changes to the design  </t>
  </si>
  <si>
    <t xml:space="preserve">1)The SI team will manage all the queries 
2)The SRO/LDP team will manage all the queries 
3)Monitoring and managing the change request process </t>
  </si>
  <si>
    <t xml:space="preserve">It may take longer to draft code changes and potentially require a change to the level 1 milestones </t>
  </si>
  <si>
    <t>D047</t>
  </si>
  <si>
    <t>R001</t>
  </si>
  <si>
    <t>There is a risk that the DIP technical solution and operational design will be defined by the DIP Service Provider after the design has been baselined at M5</t>
  </si>
  <si>
    <t>Once the technology for DIP is resolved, the risk of change to the M5 baseline will be clarified. The impact on participant systems and designs will range between minor and significant based on their current (and proposed) architectures</t>
  </si>
  <si>
    <t xml:space="preserve">1) Ensure the design is captured, assured and reconciled in iServer365 and other tools to clearly identify where the risk of technology choice by the DIP Service Provider lies
2) Provide views in SI Design SharePoint pages to allow participants to understand where the risk of technology selection sits and how it might affect their own solution designs
3) Produce a clear impact assessment of the implications of clarification of the DIP Service Provider design, and progress as a change to the design baseline within programme change control
4) Highlight relevant areas of concern to support risk based testing
</t>
  </si>
  <si>
    <t>1) 31/07/22
2) 31/07/22
3) 30/09/22
4) 31/08/22</t>
  </si>
  <si>
    <t>1) Simon Harrison
2) Simon Harrison
3) Simon Harrison
4) Simon Harrison &amp; Kate Goodman</t>
  </si>
  <si>
    <t>Having the design artefacts loaded and assured/refactored in iServer365 will allow the LDP SI to quickly identify impacted processes and interfaces once the DIP Service Provider designs are available</t>
  </si>
  <si>
    <t>Action 2 - governance approach for quality assurance has been proposed to the SRO team, and SI Design has created a tracker for resolving this approach of checking, loading and sharing the elements of the design onto iServer. Plan is dependant on the delivery of content from the industry workstream
04/40 SH:
Action 3 - planning underway with LDP planner
Action 4 - to be resolved once a substantive element of the design is baselined, this may be April or might need to move to May
Action 5 - draft E2E Test Strategy reviewed by LDP and with industry for comment
27/04 (SH) - Updated resolution date to reflect the outcome of CR001 - applies to a number of actions too. Action 5 updated for progress with test strategy at TMAG. Updated actions 3 and 4 to reflect CR001 and design change governance requirements
27/05 (SH) - Risk wording and associated scoring/actions updated following review with Warren Fulton and Ian Smith</t>
  </si>
  <si>
    <t>R103</t>
  </si>
  <si>
    <t>There is a risk that the Change Control Approach and Process is not formally signed off by Ofgem before the programme receives its first formal Change Request.</t>
  </si>
  <si>
    <t>This could lead to confusion and potential dispute on how the process works which could cause further delay to Change Request submission timelines or the impact assessment timelines.</t>
  </si>
  <si>
    <t>The Change Control process puts significant importance on the constituency representatives to engage their constituencies to undertake the Change Request. This is different to the process in Faster Switching and may be unfamiliar or could be challenged.</t>
  </si>
  <si>
    <t>1)The proposed Change Control Approach and Process will act as the interim process until comments and feedback can be incorporated into the documents and Ofgem sign off is obtained.
2) The Change Control Approach will be socialised with the IPA, Ofgem and PSG for comment.</t>
  </si>
  <si>
    <t>1)18/03/2022</t>
  </si>
  <si>
    <t>The PMO will support the programme participants closely through the first submission of the Change Request to ensure any delays/confusion are reduced where possible. A full review of how the process worked will take place following completion of the Change Request.</t>
  </si>
  <si>
    <t>R106, I017</t>
  </si>
  <si>
    <t>This risk has been closed and converted to issue I017.</t>
  </si>
  <si>
    <t>R038</t>
  </si>
  <si>
    <t>There is a risk that Industry participants perceive Elexon is breaching COI rules</t>
  </si>
  <si>
    <t>Should any parties believe there is inadequate separation between Elexon and the Elexon SRO function, this could call into question the SRO role's fitness for purpose - and threaten its future</t>
  </si>
  <si>
    <t>Over time the impact would still be high but confidence should build as Elexon's track record develops</t>
  </si>
  <si>
    <t>1) Need to ensure clear Separation and that all Separation obligations are fully adhered to - Complete 
2) SRO function to provide full, online training on COI to all LDP and SRO and Elexon team members (within Feb-22) - Complete</t>
  </si>
  <si>
    <t xml:space="preserve">All evidence gather should challenge of COI occur </t>
  </si>
  <si>
    <t>R042
R063</t>
  </si>
  <si>
    <t>There is a risk that when we request nominations for constituency reps, certain constituencies may fail to nominate a representative for the programme workgroup/decision groups.</t>
  </si>
  <si>
    <t xml:space="preserve">This may result in a lack of constituency transparency and subsequently impact programme decision making </t>
  </si>
  <si>
    <t xml:space="preserve">Key decision making wont take into account all constituency views , risking poor programme governance and potential CR's may be raised. </t>
  </si>
  <si>
    <t xml:space="preserve">1)Programme will make decisions without that constituency views. We will apply pressure to them to gain a nominated representative but if not we will remove that group from the constituency and they will have to follow the decision made by the workgroups. </t>
  </si>
  <si>
    <t>1)01/07/2022</t>
  </si>
  <si>
    <t xml:space="preserve">To fund missing consistency reps </t>
  </si>
  <si>
    <t>R080</t>
  </si>
  <si>
    <t>There is a risk of delay to re-baselining the programme plan as expected if the industry consultation window has to be extended due to the concurrent Faster Switching programme Go-Live.</t>
  </si>
  <si>
    <t>1) Consider options for issuing the proposed plan for re-baselining earlier to provide programme parties with additional time to engage in industry consultation whilst reviewing their technology strategies.</t>
  </si>
  <si>
    <t>Assess the approach to re-planning and the route to consultation with Industry.</t>
  </si>
  <si>
    <t>R115</t>
  </si>
  <si>
    <t>There is a risk that that design as baselined is inconsistent to the design at MP162. Changes to the end-to-end industry solution being refined could cause changes to the modification solution</t>
  </si>
  <si>
    <t>This may result in the need for additional SEC changes to incorporate the items that have not been captured by MP162</t>
  </si>
  <si>
    <t>The MP162 modification was developed ahead of the MHHS design being finalised. Assumptions had to be made within the modification based on the TOM. If these are incorrect, additional SEC changes may be needed. ​</t>
  </si>
  <si>
    <t>R151</t>
  </si>
  <si>
    <t>SI Design Planning Workshop</t>
  </si>
  <si>
    <t>There is a risk that delivery timescale slippage may run into DSP re-procurement timescales, impacting DCC costs and delivery timescales for Mod P162</t>
  </si>
  <si>
    <t>The cost of running dual DSP services would be significant</t>
  </si>
  <si>
    <t>1) JB maintain discussions with DCC</t>
  </si>
  <si>
    <t>R152</t>
  </si>
  <si>
    <t>There is a risk that migration business processes are not available</t>
  </si>
  <si>
    <t>This may result in changes to design elements once the processes are discussed and agreed</t>
  </si>
  <si>
    <t>The risk can be mitigated by the proposal and agreement of migration business processes</t>
  </si>
  <si>
    <t>1) SRO team to produce business processes for migration of MPANs</t>
  </si>
  <si>
    <t>1 31/07/2022</t>
  </si>
  <si>
    <t>1) Ian Smith</t>
  </si>
  <si>
    <t>LDP team could propose migration business processes, but this would remove their ability to assure the proposal and take out one of the layers of assurance</t>
  </si>
  <si>
    <t>20/05 DC - Risk captured during the Re-planning workshops
25/05 - SH - risk updated, but not present at planning session, so will need to be reviewed to ensure it captures the risk and impact effectively. Discussions with Ian Smith indicate that migration should be included in the service business processes - this needs to be checked and assured
10/6 - SH discussed at Migration Working Group and action taken by Kate Goodman to work with SRO design to understand when migration design will be available</t>
  </si>
  <si>
    <t>R044</t>
  </si>
  <si>
    <t xml:space="preserve">There is a risk that migration approach leads to inefficient operations for programme participants and duplicate running of systems for an extended period during the migration period </t>
  </si>
  <si>
    <t>Parties under-estimate resources needed for the parallel-run because the process has not bee made sufficiently simple. This may result in unforeseen costs and/or delays because of resource constraints.</t>
  </si>
  <si>
    <t>1) Design the migration approach with PPs in mind and ensure it is as simple as possible for them to operate, including a clear way to deal with outliers at the end of migration.
2) Communicate the approach clearly, widely and thoroughly to the participants and assure their understanding of it and their plans for it in a rigorous way.</t>
  </si>
  <si>
    <t>1) 30/06/2023
2) 31/12/2023</t>
  </si>
  <si>
    <t>R047</t>
  </si>
  <si>
    <t xml:space="preserve">There is a risk of retendering of the DCC contract  </t>
  </si>
  <si>
    <t>This may result in a new contract body or the contract being split up into a number of smaller contracts which may cause some disruption to the programme.</t>
  </si>
  <si>
    <t>DCC is one of the most critical parties in delivering the MHHS solution. A change here would be highly disruptive</t>
  </si>
  <si>
    <t xml:space="preserve">1) Maintain a close working relationship with DCC to stay abreast of potential changes/current situation. </t>
  </si>
  <si>
    <t xml:space="preserve">To onboard the new DCC party as quickly as possible </t>
  </si>
  <si>
    <t>R051</t>
  </si>
  <si>
    <t xml:space="preserve">There is a risk that IT infrastructure may encounter a significant data breach or other ransomware attack </t>
  </si>
  <si>
    <t>This may result in impacts to programme delivery functionality and/or leads to confidential information being accessed by other parties</t>
  </si>
  <si>
    <t>Key part of programme delivery.</t>
  </si>
  <si>
    <t>1) Ensure security is managed as part of the Design
2)All elements of program design and delivery to be subject to scrutiny by the appropriate body. i.e. SWG for MHHS design and Elexon security for other programme infrastructure.</t>
  </si>
  <si>
    <t>All elements of program design and delivery to be subject to scrutiny by the appropriate body. i.e. SWG for MHHS design and Elexon security for other programme infrastructure.</t>
  </si>
  <si>
    <t>R052</t>
  </si>
  <si>
    <t>There is a risk that government restrictions due to civil disruption cause a pause in the programme (e.g. pandemic, wide spread flooding or excess heat, mass starvation etc.)</t>
  </si>
  <si>
    <t>This may result in personnel not being able to  work, or would only be able to work remotely</t>
  </si>
  <si>
    <t>Due to experience with Covid, organisations and individuals are more used to dealing with disruption but there is an ongoing risk</t>
  </si>
  <si>
    <t xml:space="preserve">1) Risk accepted at this stage and will be addressed if issues materialise
2) The detailed plan review will factor in a number of control points which will allow pause contingency which could be utilised if required
3) Ensure the programme continues to be able to operate virtually, including sufficient IT capability and online tools to allow this successfully
</t>
  </si>
  <si>
    <t>1)31/07/2022
2)31/07/2022
3)31/07/2022</t>
  </si>
  <si>
    <t xml:space="preserve">To activate the BCP </t>
  </si>
  <si>
    <t>R066</t>
  </si>
  <si>
    <t xml:space="preserve">Regulatory </t>
  </si>
  <si>
    <t>There is a risk that external stakeholders (e.g. Government, Social Media, News Outlets) seek to influence the programme, for example political pressure to accelerate progress.</t>
  </si>
  <si>
    <t>This may result in industry becoming disengaged or the Programme being seen to be delayed when it is in fact running to schedule.</t>
  </si>
  <si>
    <t>Ofgem are being kept well informed with the progress of the programme and are supportive of the delivery timescales, this should mitigate the risk of external stakeholders trying to influence the programme.</t>
  </si>
  <si>
    <t>1)Careful stakeholder management of external parties and regular communication/interaction with Ofgem to ensure parties are fully informed as needed</t>
  </si>
  <si>
    <t>1) 01/12/2022</t>
  </si>
  <si>
    <t>If external stakeholders seek to influence the programme (as witnessed by the press release, see Issue 015), we would escalate the matter to Ofgem for information purposes and ensure that the website includes all of the required information to mitigate any concerns that the general public or industry may have.</t>
  </si>
  <si>
    <t>SRO will be undertaking all engagement with Ofgem</t>
  </si>
  <si>
    <t xml:space="preserve">There is a risk that the design-led approach does not get board-level attention to mobilise programme participants until the regulations are laid (M8 rather than M5) 
</t>
  </si>
  <si>
    <t xml:space="preserve">This may result in significant delays to the programme timelines </t>
  </si>
  <si>
    <t>This would impact Programme Parties, but if not universal across all, then we could press ahead and not move at the pace of the slowest.</t>
  </si>
  <si>
    <t>1)Continued engagement through PSG level engagement and at a lower level through the PPC team
2)Monitor through ongoing senior level engagement by JB.  The next point where we can review this will be in the replanning exercise post-M5</t>
  </si>
  <si>
    <t xml:space="preserve">CPT currently proposing M5 replan with energy suppliers </t>
  </si>
  <si>
    <t>R122, R028</t>
  </si>
  <si>
    <t>13/5 JB - iDNO community through BUUK have referenced that they are likely to take this approach and this would be a significant risk to delivery as iDNOs need to be mobilised for transition to start
Included in R028</t>
  </si>
  <si>
    <t>R120</t>
  </si>
  <si>
    <t xml:space="preserve">There is a risk of a lack of supplier/service provider engagement in E2E Sandbox testing 
</t>
  </si>
  <si>
    <t>This may result in possible defects in systems and/or business processes in live running, with consequential operational and/or financial implications</t>
  </si>
  <si>
    <t>M11, M12</t>
  </si>
  <si>
    <t xml:space="preserve">This is a crucial test stage where suppliers and service providers complete proving their systems and business processes. </t>
  </si>
  <si>
    <t xml:space="preserve">1)To engage in early dialogue with all parties to determine the best way of incentivising participation. </t>
  </si>
  <si>
    <t>1)31/07/2023</t>
  </si>
  <si>
    <t>Keep free slots for E2E Sandbox testing towards the period leading up to go-live and thereafter so that parties who realise late the necessity of this can conduct their testing.</t>
  </si>
  <si>
    <t>R149</t>
  </si>
  <si>
    <t>There is a risk of finding serious issues too late in the timeline because the DIP harnesses are not available in advance of SIT</t>
  </si>
  <si>
    <t xml:space="preserve">This may result in a slower-than-planned start to SIT CI testing. </t>
  </si>
  <si>
    <t>Problems will surface in SIT CI testing and will take some time to resolve.</t>
  </si>
  <si>
    <t>1)Ensure close liaison with DIP procurement to surface this as early as possible.</t>
  </si>
  <si>
    <t>1)31/12/2022</t>
  </si>
  <si>
    <t>Allow time contingency for this in SIT CI Testing.</t>
  </si>
  <si>
    <t>R070</t>
  </si>
  <si>
    <t>There is a risk that SoLR events divert supplier resource that would have been allocated to MHHS development</t>
  </si>
  <si>
    <t>Reduction of capacity for suppliers to input to MHHS Programme</t>
  </si>
  <si>
    <t>Supplier MHHS programme resources may be diverted to SoLR processes if resource is tight at suppliers</t>
  </si>
  <si>
    <t>1) Monitor supplier engagement via PPC and portal MI
2) Monitor SoLRs and regularly assess impact on specific suppliers
3) Assess risk via constituency reps</t>
  </si>
  <si>
    <t xml:space="preserve">DC - Risk closed on 17/02 by CW as R062 covers this risk </t>
  </si>
  <si>
    <t>R057</t>
  </si>
  <si>
    <t>There is a risk that during the testing phase, PSG or Ofgem may recommend that a further round/series of tests should be completed by MHHS participants.</t>
  </si>
  <si>
    <t>This may result in extended testing timescales (and therefore increased cost).</t>
  </si>
  <si>
    <t>If more testing is needed than is initially planned, this will mean additional activities for the programme and extended timescales (and therefore increased cost).</t>
  </si>
  <si>
    <t>1)Ensure Test Strategy is comprehensive, consistent and correct. 
2)Conduct rigorous internal assurance on the Test Strategy. Communicate the strategy clearly, widely and thoroughly to Ofgem and the parties and assure their understanding of it and their plans for it in a rigorous way. This will help avoid additional testing due to late identification of missing tests.
2)Ensure test success criteria are clear and well-understood. Ensure test preparation and execution progress is reported clearly from the beginning. This will help avoid additional testing due to late identification of poorly-executed or incompletely-executed tests.</t>
  </si>
  <si>
    <t>1)30/04/2022
2)31/08/2022
3)31/10/2022</t>
  </si>
  <si>
    <t>Allow time contingency for this before the start of the Migration Period.</t>
  </si>
  <si>
    <t>R083</t>
  </si>
  <si>
    <t>There is a risk that if DCC Mod P162 is delayed to miss the November 2023 release that there may not be capacity in other releases</t>
  </si>
  <si>
    <t xml:space="preserve">Delay to the implementation of SEC Code Changes, </t>
  </si>
  <si>
    <t>DCC changes are fundamental to the delivery of MHHS, so 4</t>
  </si>
  <si>
    <t>1) Continue monitoring through CCAG and other groups where implementation of SEC/DCC changes progressed</t>
  </si>
  <si>
    <t>Contingency plan would be for DCC to allocate and retain capacity for MHHS changes in Feb 24 Release in case there is a delay</t>
  </si>
  <si>
    <t>13/5/22 JB - DCC release slipped to Feb 24 and that  is fine.</t>
  </si>
  <si>
    <t>R129</t>
  </si>
  <si>
    <t>This may result in a lack of engagement with the Change Control process and also reduced credibility for the Programme Team</t>
  </si>
  <si>
    <t>Based on the iterative approach of the Change Requests at the moment and the fact that the replan activities are not being externally shared yet, there is a risk that PPs may not be able to properly impact assess changes</t>
  </si>
  <si>
    <t>PPs should be briefed on the replan activities and asked to volunteer to contribute to ensure we gain credibility and they gain oversight. Some copy should also be shared in The Clock to boost understanding</t>
  </si>
  <si>
    <t>If PPs are not briefed during their bilateral or via The Clock, there is scope to call out the replan activities as part of individual Change Requests where relevant</t>
  </si>
  <si>
    <t>R128</t>
  </si>
  <si>
    <t>There is a risk that PPs may not understand the replan activities that are being undertaken by the Programme as some Change Requests have been raised to move individual milestones</t>
  </si>
  <si>
    <t>This may result in reduced confidence levels in the replan activities and also reduced credibility for the Programme Team</t>
  </si>
  <si>
    <t>Based on the iterative approach of the Change Requests at the moment and the fact that the replan activities are not being externally shared yet, there is a risk that confusion may occur across PPs</t>
  </si>
  <si>
    <t>The replan activities have now been shared more broadly and the interim POAP was shared at the June 2022 PSG meeting</t>
  </si>
  <si>
    <t>R072</t>
  </si>
  <si>
    <t>There is a risk that constituent members are not well enough informed to input to decision-making at PSG through reps</t>
  </si>
  <si>
    <t>This may result in PSG's decision making abilities being delayed or the wrong decisions being made that are not reflective of the views of Programme Participants</t>
  </si>
  <si>
    <t>L2 and L3 working groups are being attended by constituent members and therefore there is a requirement for the representative to be adequately informed.</t>
  </si>
  <si>
    <t xml:space="preserve">1)Provide 1 hour pre-PSG briefing open to all PPs to inform them </t>
  </si>
  <si>
    <t>If  constituent members are not well enough informed to input to decision-making at PSG through their reps for a particular matter, we would hold constituency based sessions to support their engagement and also increase the PPC support available through bilateral meetings, webinars and The Clock.</t>
  </si>
  <si>
    <t>R016, R030</t>
  </si>
  <si>
    <t>Such sessions are yet to be convened</t>
  </si>
  <si>
    <t>R081</t>
  </si>
  <si>
    <t>There is a risk that the Design has not had the full input from RECCo as they are not able to fully resource in M5 timescales</t>
  </si>
  <si>
    <t>This may result in REC issues and changes highlighted after M5 that would take more effort to resolve in time to complete DBT and for readiness to test</t>
  </si>
  <si>
    <t>REC impact should be less material than other Codes</t>
  </si>
  <si>
    <t>1) Continue monitoring through CCAG and request necessary support from RECCo</t>
  </si>
  <si>
    <t>Escalate to programme leadership if required</t>
  </si>
  <si>
    <t>13/5/22 JB reduced probability with increased engagement and longer design timetable</t>
  </si>
  <si>
    <t>R084</t>
  </si>
  <si>
    <t xml:space="preserve">There is a risk that once small suppliers are engaged in September, they may request changes to the design </t>
  </si>
  <si>
    <t>This may result in the need to re-design components which have been agreed and signed off in M5</t>
  </si>
  <si>
    <t>Key requirements may not be captured and/or considered until small suppliers are engaged</t>
  </si>
  <si>
    <t xml:space="preserve">1)It is anticipated that Small Supplier requirements are similar in nature to Large &amp; Medium Suppliers, and therefore that their views are represented by these Constituency Reps. In addition, the PPC are actively engaging with Small Supplier PPs to ensure their views are considered
2)Agreed a change control process where the internal change board will manage and de-risk unnecessary changes - Complete
</t>
  </si>
  <si>
    <t xml:space="preserve">1)02/09/2022
2)Ongoing </t>
  </si>
  <si>
    <t xml:space="preserve">Andrew Margan &amp; Lauren Nicholls </t>
  </si>
  <si>
    <t>To engage small suppliers IT service providers to understand their system build requirements. So that they don't lead to subsequent system changes CRs being raised</t>
  </si>
  <si>
    <t>R114</t>
  </si>
  <si>
    <t xml:space="preserve">There is a risk that the Programme may require changes to the DUoS tariffs </t>
  </si>
  <si>
    <t xml:space="preserve">This may result in a delay to programme timelines due to a lead time of 15 months required from tariff production </t>
  </si>
  <si>
    <t>To discuss with DCUSA Code Body and network operators</t>
  </si>
  <si>
    <t>To be reviewed by DCUSA rep post design signoff</t>
  </si>
  <si>
    <t xml:space="preserve">This is a known issue that will be discussed at CCAG </t>
  </si>
  <si>
    <t>R135</t>
  </si>
  <si>
    <t xml:space="preserve">There is a risk that as Scottish power are not represented by Large supplier reps in the Governance framework  </t>
  </si>
  <si>
    <t xml:space="preserve">This may result in Scottish Power challenging decisions at the Governance group </t>
  </si>
  <si>
    <t xml:space="preserve">All PPs should have inputs at the Programme decision making level </t>
  </si>
  <si>
    <t>1)Keep in regular contact with SP via PPC and resolve any potential issues before they escalate.</t>
  </si>
  <si>
    <t xml:space="preserve">The PPC team and the wider programme team continue to engage Scottish power directly </t>
  </si>
  <si>
    <t>R015</t>
  </si>
  <si>
    <t xml:space="preserve">There is a risk that Covid could have a significant impact on the programme team, if parties cannot implement working arrangements for their staff that suit their needs (e.g., remote working or hybrid remote / office working), </t>
  </si>
  <si>
    <t>This may result in potentially losing the contributions of key people at critical points - which could adversely impact programme delivery.</t>
  </si>
  <si>
    <t>Currently, whilst the virus is still widely circulating it is having lower impact and symptoms have been less. People are more often now in their offices - and in case of the virus becoming more prevalent and / or of greater impact, remote working arrangements are in place and remaining active to support hybrid working.</t>
  </si>
  <si>
    <t>1) This is a responsibility of each party to address – but the programme should periodically review this risk, for example through PPC activities and formally state their ongoing view of this risk level
2) All teams should have clear succession plans - with nominated deputies who are given opportunities to deputise, thereby building resilience into team operations</t>
  </si>
  <si>
    <t>This risk has been mitigated successfully in the past and there is no need for a contingency plan for this kind of scenario.</t>
  </si>
  <si>
    <t>N/A</t>
  </si>
  <si>
    <t>R034</t>
  </si>
  <si>
    <t xml:space="preserve">Chris Welby, Andrew Margan </t>
  </si>
  <si>
    <t xml:space="preserve">There is a risk that code governance review is currently planned which may result in a change to the way the codes operate. </t>
  </si>
  <si>
    <t>This may result in loss of focus on programme activities as participants will be focussed on the  impact of this.</t>
  </si>
  <si>
    <t xml:space="preserve">Ofgem to decide if codes need to be consolidated as part of their governance review. </t>
  </si>
  <si>
    <t>1)01/09/2022</t>
  </si>
  <si>
    <t xml:space="preserve">Respond to the Ofgem consultation to influence the decision making. And ensure that the programme is compliant with any Ofgem directions. </t>
  </si>
  <si>
    <t>17/03 CW - Ofgem have provided assurance that their review will not impact the programme</t>
  </si>
  <si>
    <t>R082</t>
  </si>
  <si>
    <t>There is a risk that DCUSA resource will not be able to make Code changes in time because they are fully allocated to charging reforms May-July 2022</t>
  </si>
  <si>
    <t>This may result in late DCUSA Code Changes, impacting Code change milestones</t>
  </si>
  <si>
    <t>M06</t>
  </si>
  <si>
    <t>DCUSA impact should be less material than other Codes - unlikely to be on critical path.</t>
  </si>
  <si>
    <t>1) Continue monitoring through CCAG and request necessary support from DCUSA</t>
  </si>
  <si>
    <t>Contingency plan would be for DCUSA to deploy more resources for May-July. This is unlikely, so we will likely have to replan, but this is unlikely to be on critical path.</t>
  </si>
  <si>
    <t>R148</t>
  </si>
  <si>
    <t xml:space="preserve">The programme will have to replan the approach to delivering MHHS code changes. This will require additional work groups and additional time to be factored in such as industry consultations. </t>
  </si>
  <si>
    <t>The currently plan is working to use SMAP, if we cannot use SMAP then a replan will be required</t>
  </si>
  <si>
    <t xml:space="preserve">1)Working closely with Ofgem to advise and assure smart meter act powers that are used to designate the code changes 
2)Understanding the most efficient route to using SCR powers to implement code changes </t>
  </si>
  <si>
    <t xml:space="preserve">To build additional times scales into the code drafting plan. </t>
  </si>
  <si>
    <t>R046</t>
  </si>
  <si>
    <t xml:space="preserve">There is a risk of code changes being approved by all code bodies/Ofgem which could impact MHHS. </t>
  </si>
  <si>
    <t xml:space="preserve">This may result in a code change which impacts the MHHS design </t>
  </si>
  <si>
    <t xml:space="preserve">Industry code changes have the potential to deliver a solution or system change which could directly/indirectly impact the MHHS system solution or related processes which we should seek to avoid. 
There may also be potential changes to the design and/or rework which may be required </t>
  </si>
  <si>
    <t>1)Monitoring all code changes via BSC, REC, SEC, DCUSA and CUSA and ensuring checked for any impact to MHHS. 
2)Will request CCAG to monitor closely
3)Industry change horizon scanning framework approved at CCAG
3)Code bodies issue changes to PMO which are reviewed at CCAG on a monthly basis and impacts to MHHS are determined</t>
  </si>
  <si>
    <t xml:space="preserve">1)Ongoing 
2)Ongoing 
3)Ongoing 
4)Ongoing </t>
  </si>
  <si>
    <t xml:space="preserve">Raise subsequent changes to relevant codes to reverse changes </t>
  </si>
  <si>
    <t xml:space="preserve">AM- CCAG have agreed a framework to monitor all changes which could impact the MHHS Programme </t>
  </si>
  <si>
    <t>R058</t>
  </si>
  <si>
    <t>There is a risk of post-cutover issues with the settlement process (e.g. drop-in level of reads and accuracy) due to problems with participants' systems and processes. This risk could occur at any point during migration</t>
  </si>
  <si>
    <t>M16</t>
  </si>
  <si>
    <t>Work with BSC Panel to establish clear tolerances for performance - either for individual participants or the overall operation of Settlement - and proposed mitigation activities in the event of problems manifesting</t>
  </si>
  <si>
    <t>1) Consider PGL support/hyper care function within the programme;
2) Ensure PPC is robust on readiness assessments and issues are identified early
3) Programme needs to agree approach with BSC performance assurance board relating to tolerances for individual/overall quality</t>
  </si>
  <si>
    <t>1) 01/06/2023
2) 01/06/2022
3) 01/06/2023</t>
  </si>
  <si>
    <t>1) Keith Clarke
2) Lauren Nicholl
3) Chris Harden/Jason Brogden</t>
  </si>
  <si>
    <t>Discussions are proceeding in relation to the MT1 milestone about the performance assurance regime post-programme, as this will help identify the performance expectations and tolerances. May be possible, at an appropriate point in time, to create some outcome scenarios to illustrate the impact and consequential issues for settlement and participants if performance does not meet the expected standards</t>
  </si>
  <si>
    <t>SH - this risk is 'owned' by design, but all the actions are outside of design, does that work?
JB - I agree - think this should be owned by CPT - I'll take it on.</t>
  </si>
  <si>
    <t>R132</t>
  </si>
  <si>
    <t xml:space="preserve">There is a risk for the Programme that National Grid may require changes to the TNUoS tariffs </t>
  </si>
  <si>
    <t xml:space="preserve">This may result in an impact to National Grid and can have minimal impact to the MHHS Programme </t>
  </si>
  <si>
    <t xml:space="preserve">National Grid may require support from the MHHS Programme to develop their changes </t>
  </si>
  <si>
    <t xml:space="preserve">1)Programme are engaging with National Grid to understand how they are going to manage the situation </t>
  </si>
  <si>
    <t>R147</t>
  </si>
  <si>
    <t>There is a risk that the outputs of code drafting may not reflect the design</t>
  </si>
  <si>
    <t xml:space="preserve">This may result in an impact on the quality of the code drafting and in correct interpretation of the design solution by stakeholders </t>
  </si>
  <si>
    <t xml:space="preserve">Stakeholders use the code drafting instead of the design artefacts to complete their design solutions </t>
  </si>
  <si>
    <t xml:space="preserve">1)Ensure the code drafting does align to the design solution 
2)Complete a cross check between code drafting and design at the end of the code drafting process 
</t>
  </si>
  <si>
    <t xml:space="preserve">Raise a change request to amend the inaccuracy in code drafting </t>
  </si>
  <si>
    <t>R071</t>
  </si>
  <si>
    <t xml:space="preserve">There is a risk that changes to other industry programmes may impact the MHHS delivery plan </t>
  </si>
  <si>
    <t>DUPLICATE OF R050 - REMOVE</t>
  </si>
  <si>
    <t>1) Monitor via CCAG and raise risks through that forum</t>
  </si>
  <si>
    <t>Chair of CCAG</t>
  </si>
  <si>
    <t>Dates aligned with Switching Go Live date but will need to continuously horizon scan for other industry changes
DC - Risk closed on 12/01/2022 as this was a duplicate of R050 (highlighted by JB)</t>
  </si>
  <si>
    <t>R063</t>
  </si>
  <si>
    <t xml:space="preserve">Planning &amp; Control </t>
  </si>
  <si>
    <t xml:space="preserve">There is a risk that Ofgem are directing governance arrangements which do not comply with the programme arrangements </t>
  </si>
  <si>
    <t>1)Working with Ofgem to amend the Obligations before implementation. Programme is able to change the obligations post implementation.</t>
  </si>
  <si>
    <t xml:space="preserve">DC - Risk closed during deep dive session on 13/12/21 due to no longer being relevant </t>
  </si>
  <si>
    <t>R033</t>
  </si>
  <si>
    <t>There is a risk that the reduction of suppliers in the market due to current energy issues will impact remaining suppliers</t>
  </si>
  <si>
    <t>THIS IS A DUPLICATION OF R022 - REMOVE</t>
  </si>
  <si>
    <t xml:space="preserve">DC - closed by KC due to being a duplication of R022 </t>
  </si>
  <si>
    <t>R159</t>
  </si>
  <si>
    <t>R160</t>
  </si>
  <si>
    <t>R161</t>
  </si>
  <si>
    <t>R162</t>
  </si>
  <si>
    <t>M15</t>
  </si>
  <si>
    <t>R163</t>
  </si>
  <si>
    <t>R164</t>
  </si>
  <si>
    <t>R165</t>
  </si>
  <si>
    <t>R166</t>
  </si>
  <si>
    <t>R167</t>
  </si>
  <si>
    <t>R003</t>
  </si>
  <si>
    <t>K. Davis</t>
  </si>
  <si>
    <t>There is a risk that the programme involves many parties with varying levels of technical and programme delivery expertise, and varying levels of motivation to support the required pace of the programme.</t>
  </si>
  <si>
    <t>This may result in parties not fully meeting programme expectations of them (and vice versa) If a programme quality culture is not established</t>
  </si>
  <si>
    <t>1)Create and continuously communicate the case for change (why we are doing this, what’s in it for you?), through the lenses of the various stakeholder groups
2)Establish and set clear quality criteria for decisions, deliverables, and behaviours (e.g., response times to requests, conduct of meetings), and simplify implementation as much as possible (governance, team structures and roles, design, communications, etc.). 3)Work with the SRO function and programme governance to continuously set the right balance between momentum, and prudence
4)Work collaboratively and intelligently with the independent assurance provider and ELEXON internal assurance, to maximise opportunities to improve the programme’s operations within a strong programme quality management plan
5)Establish and maintain a real-time lessons learning process, to identify potential improvements (both those learned during the delivery, and those brought in externally from other programmes) - and to ensure they are applied and tracked effectively in all relevant areas of the programme.</t>
  </si>
  <si>
    <t>1)
2)
3)
4)
5)</t>
  </si>
  <si>
    <t xml:space="preserve">DC - Risk has been converted into an issue in deep dive session 2 </t>
  </si>
  <si>
    <t xml:space="preserve">MHHS Programme Issues Register </t>
  </si>
  <si>
    <t>Number of Open Issues</t>
  </si>
  <si>
    <t xml:space="preserve">Issue ID </t>
  </si>
  <si>
    <t xml:space="preserve">Issue Category </t>
  </si>
  <si>
    <t>Issue Raised By</t>
  </si>
  <si>
    <t>Issue Owner</t>
  </si>
  <si>
    <t xml:space="preserve">Issue Description
(There is an Issue…) </t>
  </si>
  <si>
    <t xml:space="preserve">Resolution Due Date </t>
  </si>
  <si>
    <t xml:space="preserve">Resolution Owner(s) </t>
  </si>
  <si>
    <t>I001</t>
  </si>
  <si>
    <t>Closed - Resolved</t>
  </si>
  <si>
    <t xml:space="preserve">There is an issue with the progression of SEC Mod P162, which has been raised by the Independent Agents  </t>
  </si>
  <si>
    <t xml:space="preserve">Diversion of resources to discuss and resolve the issue. Potential for letter to be sent to Ofgem undermining the programme </t>
  </si>
  <si>
    <t>SEC will be modified limiting use of 30s access for settlement purposes</t>
  </si>
  <si>
    <t>26/04 - Issue closed by CW</t>
  </si>
  <si>
    <t>I003</t>
  </si>
  <si>
    <t>There is an issue that small suppliers have not nominated a constituency rep for any L2 or L3 Advisory Groups and do not plan to until completion of the FSP (Sep 2022)</t>
  </si>
  <si>
    <t>This has resulted in small supplier requirements not being considered in these groups and therefore any outputs of such groups may need to be changed down the line, once small supplier's are engaged.</t>
  </si>
  <si>
    <t>Key requirements will not be captured and/or considered until small suppliers are engaged</t>
  </si>
  <si>
    <t>1)It is anticipated that Small Supplier requirements are similar in nature to Large &amp; Medium Suppliers, and therefore that their views are represented by these Constituency Reps. In addition, the PPC are actively engaging with Small Supplier PPs to ensure their views are considered
2)To engage with small supplier service providers to understand if they will fulfil the constituency rep role</t>
  </si>
  <si>
    <t xml:space="preserve">14/04 DC - PSG now has a small Supplier representative therefore this issue can now be closed </t>
  </si>
  <si>
    <t>I022</t>
  </si>
  <si>
    <t xml:space="preserve">There is an issue that if the delivery of the detailed design is delayed from the baseline date there will be an impact to the completion of the test tooling. </t>
  </si>
  <si>
    <t xml:space="preserve">This will result in additional time required to complete the test tooling </t>
  </si>
  <si>
    <t xml:space="preserve">M09 </t>
  </si>
  <si>
    <t xml:space="preserve">The E2E MHHS design is needed in order to design the test tools </t>
  </si>
  <si>
    <t xml:space="preserve">1) To replan the delivery of the test tools </t>
  </si>
  <si>
    <t>16/03 DC - This was previously a risk (R094)</t>
  </si>
  <si>
    <t>I035</t>
  </si>
  <si>
    <t xml:space="preserve">There is an issue of more PIT simulators being required for PIT </t>
  </si>
  <si>
    <t>There is an issue that the programme involves many parties with varying levels of technical and programme delivery expertise, and varying levels of motivation to support the required pace of the programme.</t>
  </si>
  <si>
    <t>This can result in parties not fully meeting programme expectations of them (and vice versa) if a programme quality culture is not established</t>
  </si>
  <si>
    <t>If the programme expectations are not met by either the parties or the programme itself, delays to the programme plan will occur</t>
  </si>
  <si>
    <t xml:space="preserve">DC - This was previously a risk (R003) and has been converted into an issue </t>
  </si>
  <si>
    <t>I007</t>
  </si>
  <si>
    <t>There is currently no supplier representation on TAG (soon to be TMAG)</t>
  </si>
  <si>
    <t>There is no means for suppliers to input into the development and creation of critical deliverables and outputs managed through the TAG / TMAG</t>
  </si>
  <si>
    <t xml:space="preserve">
Suppliers do not have an opportunity to feedback on their experiences of testing on SMIP and FSP this would lead to lack of smoothness in the testing process with potential for some additional unnecessary effort</t>
  </si>
  <si>
    <t>1) Agree with supplier representatives the resource requirements to attend TAG
2) Continue to share TAG papers through public means such as the MHHS Programme Website 
3) Confirm TAG attendee for supplier groups by next TAG meeting on 16/03/2022</t>
  </si>
  <si>
    <t xml:space="preserve">Chris Welby
Keith Clark </t>
  </si>
  <si>
    <t>N/A - Closed</t>
  </si>
  <si>
    <t xml:space="preserve">15/03 DC - A supplier representative is now present in TAG </t>
  </si>
  <si>
    <t>I005</t>
  </si>
  <si>
    <t>There is a issue with some suppliers  stating that they have no resources to engage with MHHS due to other Ofgem initiatives (such as Faster Switching) and general market conditions</t>
  </si>
  <si>
    <t>All Supplier constituencies have come up with a combined proposal to delay the programme by 7-10 months from the current Ofgem-published timetable</t>
  </si>
  <si>
    <t>To delay the M5 milestone by 7 months will require escalation to Ofgem. It is also likely to (through programme plan rebaselining) delay M9 significantly - with another escalation to Ofgem. Not only will this contribute huge extra cost to the programme, but it could bring the industry-led delivery model into disrepute</t>
  </si>
  <si>
    <t>1) CR001 has reduced the intended delay to 3 months
2) There is still the need to provide and agree a stakeholder engagement and communication plan both pre-M5 and immediately post-M5
3) To continue to address the need for programme participants to ensure that they are able to comply with their obligations to operate in accordance with the baselined Implementation Timetable throughout the Programme.</t>
  </si>
  <si>
    <t xml:space="preserve">DC - This issue has materialised  from risk and is one of many  consequences of  R018 and R022Update 03/03/22 JB 03/03 - Action plan agreed at PSG to progress suitable Change Request(s) to move M5
09/05 - Dates updated to align to CR001 </t>
  </si>
  <si>
    <t>I009</t>
  </si>
  <si>
    <t>There is currently no DNO representation on TAG (soon to be TMAG)</t>
  </si>
  <si>
    <t>There is no means for DNOs to input into the development and creation of critical deliverables and outputs managed through the TAG / TMAG</t>
  </si>
  <si>
    <t>Without DNO representation then impact of testing strategy will not cover DNO specific scrutiny</t>
  </si>
  <si>
    <t>SCS as system providers to DNOs will be attending, but will not agree to act as DNO representative.  Will capture all things relating to registration system but not wider impact.
DNO rep now proposed for TAG.  Suggest close</t>
  </si>
  <si>
    <t xml:space="preserve">03/03 JB - Issue closed as there is a DNO rep present in TAG </t>
  </si>
  <si>
    <t>I010</t>
  </si>
  <si>
    <t>There is currently no agreement on whether St Clements (and C&amp;C) should be able to attend TAG / TMAG in their owned right</t>
  </si>
  <si>
    <t>Both these organisations will be heavily impacted by test and migration plans and activities, and have expertise that would be missed if they were not to attend. The governance model does not currently accommodate their attendance</t>
  </si>
  <si>
    <t>SCS currently attending, but need to ensure most issues are dealt with at level 4 thus allowing attendance and input from C&amp;C and SCS.</t>
  </si>
  <si>
    <t>Ensure most of the relevant need for input is at Level 4</t>
  </si>
  <si>
    <t xml:space="preserve">SCS has now been removed from TMAG.  Clarification of the roles of L3 &amp; L4 groups have been issued in The Clock.
26/04 CW - SCS can attend TMAG if a request has been raised and approved by the chair </t>
  </si>
  <si>
    <t>I014</t>
  </si>
  <si>
    <t xml:space="preserve">On 08 February 2022, the telegraph released an article called 'Smart meter overhaul to open gates for ‘surge pricing’ </t>
  </si>
  <si>
    <t>This has resulted in Elexon getting attention from the media and could result in public arrest regarding the programme</t>
  </si>
  <si>
    <t>At the moment, the media attention has been limited and no further articles have been drafted but the team continues to maintain a watching brief on the matter</t>
  </si>
  <si>
    <t>Should the matter escalate further, formal press cutting services and PR support will be sought</t>
  </si>
  <si>
    <t>03/03 JB - Issue closed as the  surge pricing reports have not had any implications</t>
  </si>
  <si>
    <t>I016</t>
  </si>
  <si>
    <t xml:space="preserve">The scope of MHHS was not understood by programme participants due to a missing level of TOM detail being articulated
</t>
  </si>
  <si>
    <t>This is a contributor to the supplier community requesting a delay to M5</t>
  </si>
  <si>
    <t>Delays to M5 may result in an Ofgem escalation being required due to the financial impact as well as delays to the overall programme plan</t>
  </si>
  <si>
    <t xml:space="preserve">1)A user-friendly articulation of the TOM was created and has since been socialised amongst Suppliers, with the ultimate aim being for the TOM representations being shared with all PPs - Complete 
2)Open day in preparation </t>
  </si>
  <si>
    <t>1)31/03/2022
2)21/04/2022</t>
  </si>
  <si>
    <t>Lauren Nicholls, Simon Harrison</t>
  </si>
  <si>
    <t>11/05 - A user-friendly articulation of the TOM was created and has since been socialised amongst Suppliers on 31/03/2022</t>
  </si>
  <si>
    <t>I017</t>
  </si>
  <si>
    <t>The IPA are not onboarded in time to review and feed back on the Change Control Approach and Process before it is issued to PSG with meeting papers on 23-Feb-22.</t>
  </si>
  <si>
    <t>The sign-off of the Change Control Approach and Process will not take place as initially planned at PSG on 02-Mar-22 and will instead take place after the meeting.</t>
  </si>
  <si>
    <t>The longer the Change Control Approach and Process is not signed off the greater risk of a Change Request being raised without a formal Change Control process to follow.</t>
  </si>
  <si>
    <t>1. The documentation will go to PSG for review and comment only and sign-off will be obtained offline with Ofgem.
2. The Change Control Approach and Process has been shared with Ofgem and a session is scheduled with the IPA to discuss Change Control on 02-Mar-22. Further sessions to incorporate feedback from IPA, Ofgem and PSG will be arranged as appropriate. 
3. The proposed process will be used as the interim process until formal sign-off is obtained. This will ensure that any new Change Requests can be managed accordingly by the programme.</t>
  </si>
  <si>
    <t>R105, R106</t>
  </si>
  <si>
    <t>Impact reduced to a 1 following review of the process at PSG and initial engagement with the IPA.
05/04 DC - In March, IPA conducted an assurance review of the Change Management framework with several housekeeping recommendations raised. These were accepted by PMO and incorporated into the framework. The framework is currently awaiting Ofgem sign off.</t>
  </si>
  <si>
    <t>I020</t>
  </si>
  <si>
    <t>PSG Industry Parties</t>
  </si>
  <si>
    <t>The CCAG has confirmed that M6 (Code change and detailed design recommendations delivered) is not achievable by the end of April 2022.</t>
  </si>
  <si>
    <t>This has resulted in a delay to when M6 can realistically be achieved and a requirement to re-plan the timelines.</t>
  </si>
  <si>
    <t>M6 is a Tier 1 milestone and is subject to review from Ofgem in line with the current Governance Framework. The current issue will mean a change to the baselined plan.</t>
  </si>
  <si>
    <r>
      <t xml:space="preserve">A Change Request will be raised by Code Bodies proposing to move the M6 milestone to a more achievable date. The impact of this change will need to be assessed and understood in line with the plan. - </t>
    </r>
    <r>
      <rPr>
        <sz val="12"/>
        <color theme="9"/>
        <rFont val="Calibri (Body)"/>
      </rPr>
      <t xml:space="preserve">Complete </t>
    </r>
  </si>
  <si>
    <t xml:space="preserve">29/03 - A change request has now been raised for impact assessment. We would expect a decision by Ofgem in May 2022
23/05 DC - Issue closed as CR003 has now been approved resulting a new date of April 2023 for this. </t>
  </si>
  <si>
    <t>I008</t>
  </si>
  <si>
    <t xml:space="preserve">There is an issue with the detailed design plan not progressing at an acceptable rate in the resolution of design issues in the Level 4 working groups. </t>
  </si>
  <si>
    <t>This has result in a potential delay to baselining the design and therefore the design completion milestone date of July may be missed.</t>
  </si>
  <si>
    <t>Would lead to increased cost to industry due to delay.</t>
  </si>
  <si>
    <t>DC - This was previously a risk (R023) and has been converted into an issue
03/03 JB - July CR to be raised to allow for extended delivery of design artefacts.  Still need to confirm resourcing sufficient to support revised timeline and expected volume of comments/updates.</t>
  </si>
  <si>
    <t>I006</t>
  </si>
  <si>
    <t>There is an issue with Scottish Power not being represented by the Large Supplier Representative</t>
  </si>
  <si>
    <t>There is no formal representation by which Scottish Power can be represented at PSG and some of the other forums</t>
  </si>
  <si>
    <t>Scottish Power are supporters of the programme and if they are not formally represented, they may become disenfranchised or we may not take their positions into account when making programme decisions</t>
  </si>
  <si>
    <t>1) Currently, Scottish Power are being engaged bilaterally to keep communication lines open
2) We need to understand more clearly why Scottish Power do not want to be represented by the Large Supplier Representative
3) A way of accommodating Scottish Power into governance needs to be defined - or the risk of not doing so, accepted</t>
  </si>
  <si>
    <t xml:space="preserve">MHHS Programme Dependencies Register </t>
  </si>
  <si>
    <t>RAG</t>
  </si>
  <si>
    <t>Number of Open Dependencies</t>
  </si>
  <si>
    <t xml:space="preserve">Red </t>
  </si>
  <si>
    <t xml:space="preserve">Green </t>
  </si>
  <si>
    <t xml:space="preserve">Dependency ID </t>
  </si>
  <si>
    <t>Type</t>
  </si>
  <si>
    <t xml:space="preserve">Delivering Party (Give) </t>
  </si>
  <si>
    <t>Receiving Party (Get)</t>
  </si>
  <si>
    <t>Is this Agreed?</t>
  </si>
  <si>
    <t>Milestone Impacted</t>
  </si>
  <si>
    <t xml:space="preserve">
Dependency Description
</t>
  </si>
  <si>
    <t>Implication</t>
  </si>
  <si>
    <t>Action Owner</t>
  </si>
  <si>
    <t xml:space="preserve">Related Dependency References </t>
  </si>
  <si>
    <t>Closed</t>
  </si>
  <si>
    <t>External</t>
  </si>
  <si>
    <t>No</t>
  </si>
  <si>
    <t>D002</t>
  </si>
  <si>
    <t>Industry Code Bodies</t>
  </si>
  <si>
    <t>Yes</t>
  </si>
  <si>
    <t>BSC or related SEC/REC Changes/modifications that may impact MHHS programme</t>
  </si>
  <si>
    <t>This could required additional effort not currently factored into the plan and require a potential replan that would impact delivery timelines</t>
  </si>
  <si>
    <t>Amber</t>
  </si>
  <si>
    <t>The LDP Design lead will be an active participant in the Cross Code Advisory and associated working groups. Where necessary, representing the views and requirements of MHHS to relevant design panels of other code bodies.
The Cross Code Advisory group will serve to improve awareness of potential impacts from new change in other codes
There is an agreed Horizon Scanning Framework agreed within the CCAG which places the onus on the Code Bodies to assess any potential impact of changes and modifications on the MHHS Programme
MHHS programme included in impact assessment of DCC Releases.</t>
  </si>
  <si>
    <t>DCC</t>
  </si>
  <si>
    <t>Any delay in readiness for M9 would impact ability to commence testing</t>
  </si>
  <si>
    <t xml:space="preserve">DC - Closed by KG due to not being a valid dependency as this is within the scope of the programme </t>
  </si>
  <si>
    <t>D005</t>
  </si>
  <si>
    <t xml:space="preserve">Charles Hyde  </t>
  </si>
  <si>
    <t>Elexon BSC</t>
  </si>
  <si>
    <t xml:space="preserve">Monitoring through programme activities </t>
  </si>
  <si>
    <t>Lee Northall</t>
  </si>
  <si>
    <t>D007</t>
  </si>
  <si>
    <t xml:space="preserve">Emulators for central systems from Project Helix </t>
  </si>
  <si>
    <t>Introduce new activities and cost to develop emulators delivery risk</t>
  </si>
  <si>
    <t>We assume that Project Helix will develop emulators in order to functionally test the new central systems therefore to make efficiencies for the overall MHHS programme we propose to use these in our testing approach</t>
  </si>
  <si>
    <t>07/06 KC - only a valid dependency is MHHS does not develop its own emulators</t>
  </si>
  <si>
    <t>D008</t>
  </si>
  <si>
    <t>DCC will provide smart metering capability to support every stage of testing</t>
  </si>
  <si>
    <t>Introduce new activities and cost to develop smart metering test capabilities</t>
  </si>
  <si>
    <t>To ensure efficiency through testing phases, we have assumed that DCC provides testing facilities to support different phases of testing</t>
  </si>
  <si>
    <t>D009</t>
  </si>
  <si>
    <t>Programme Participants</t>
  </si>
  <si>
    <t>The programme is dependent on legacy systems/parties activities completing in a timely manner</t>
  </si>
  <si>
    <t xml:space="preserve">Potential delay to Migration/Transition </t>
  </si>
  <si>
    <t>Transition and Migration testing included. Planning for disruption or remediation activities should legacy participants or systems fail to support the programme</t>
  </si>
  <si>
    <t>D010</t>
  </si>
  <si>
    <t>System performance dependency on DCC</t>
  </si>
  <si>
    <t>Potential redesign would be required</t>
  </si>
  <si>
    <t>Need to test this early and make sure their modelling was correct
Have appropriate NFRs defined once early testing is performed
See statement above about DCC obligations under BSC</t>
  </si>
  <si>
    <t>D011</t>
  </si>
  <si>
    <t>System performance dependency on Elexon new systems and architecture operating with old</t>
  </si>
  <si>
    <t xml:space="preserve">Potential replan </t>
  </si>
  <si>
    <t>Non-functional testing core part of SI testing approaches and plans. Transition and Migration testing included.</t>
  </si>
  <si>
    <t>D012</t>
  </si>
  <si>
    <t xml:space="preserve">PPs successfully preparing any required data for Migration and Transition in advance </t>
  </si>
  <si>
    <t>Delays through Migration/ Transition</t>
  </si>
  <si>
    <t>Robust Migration and Transition testing and definition of approach identifying all key dependencies</t>
  </si>
  <si>
    <t>D014</t>
  </si>
  <si>
    <t>Delivery of a robust Design from the Design Workstream for LDP to maintain</t>
  </si>
  <si>
    <t>Delay, cost to resolve design baseline issues</t>
  </si>
  <si>
    <t>Involving our Design team early in the process to ensure we have a coherent, robust design in appropriate tools. Assuring design.
We will work with Elexon to understand the challenges of transitioning existing architectural products into our intended design tools</t>
  </si>
  <si>
    <t>D015</t>
  </si>
  <si>
    <t>Knowledge transfer from existing ELEXON team to LDP</t>
  </si>
  <si>
    <t>Impact on quality of work and potential delays</t>
  </si>
  <si>
    <t>Early engagement between the teams and continuity of staff at ELEXON</t>
  </si>
  <si>
    <t>D016</t>
  </si>
  <si>
    <t xml:space="preserve">Active participation of programme parties to contribute and review the design (M5) </t>
  </si>
  <si>
    <t>Lack of engagement, or delayed engagement could impact the ability to finalise the design or risk threatening the integrity of design</t>
  </si>
  <si>
    <t>D017</t>
  </si>
  <si>
    <t>Publishing the Programme Plan at M5+3 (with the associated change request)  is dependent on sufficient PP engagement in the consultation process. 
For clarity, the final draft of the Programme Re-plan will be published at M5+3 with the associated change request; the Programme Re-plan will be formally baselined once Ofgem have approved the change request.</t>
  </si>
  <si>
    <t>1) Define and socialise the approach to rebaselining the plan asap
2) Set up a planning working group and gain targeted party representation
3) Run planning working group early, and ensure party inputs are demonstrably addressed</t>
  </si>
  <si>
    <t>D018</t>
  </si>
  <si>
    <t>Re-baselining the Programme Plan is dependent on Ofgem's approval of the associated change request. Delivery date subject to Ofgem confirmation of the time required to review the programme impact assessment and make a decision.</t>
  </si>
  <si>
    <t>Delay in approval would risk causing delay to overall timelines as programme participants would not have a plan to align to.</t>
  </si>
  <si>
    <t>D019</t>
  </si>
  <si>
    <t>Code drafting is dependent on code bodies' resource being mobilised and an approach and plan being defined.</t>
  </si>
  <si>
    <t xml:space="preserve">1) Design team will draft BSC changes and offer to draft any other code changes 
2) Confirmation from code bodies that they have required drafting resource </t>
  </si>
  <si>
    <t xml:space="preserve">AM - 14/02 Code bodies confirmed at CCAG that they have resources to develop code changes </t>
  </si>
  <si>
    <t>Delay in approval would risk causing delay to overall timelines</t>
  </si>
  <si>
    <t>D021</t>
  </si>
  <si>
    <t xml:space="preserve">Finalisation of the baseline physical design (M5) to allow code bodies to make the required code changes for M6 </t>
  </si>
  <si>
    <t xml:space="preserve">Conclusion of design activities </t>
  </si>
  <si>
    <t>D023</t>
  </si>
  <si>
    <t xml:space="preserve">MHHS Programme </t>
  </si>
  <si>
    <t>M08</t>
  </si>
  <si>
    <t xml:space="preserve">M8 is dependant on code bodies implementing code changes </t>
  </si>
  <si>
    <t xml:space="preserve">Any delay in readiness for M8 would impact the overall timelines </t>
  </si>
  <si>
    <t xml:space="preserve">1)CCAG to stand up code drafting work groups to draft changes 
2)CCAG to make recommendations to Ofgem to implement code changes 
3)Ofgem to use smart meter act powers to designate code changes </t>
  </si>
  <si>
    <t>D027</t>
  </si>
  <si>
    <t>Central systems ready for migrating MPANS (M10)</t>
  </si>
  <si>
    <t xml:space="preserve">Monitor the progress of central systems </t>
  </si>
  <si>
    <t>D028</t>
  </si>
  <si>
    <t>MHHS participants to be ready for migrations (M11 &amp; M12)</t>
  </si>
  <si>
    <t xml:space="preserve">Lack of readiness will impact the ability to commence migration </t>
  </si>
  <si>
    <t xml:space="preserve">Monitor PPs readiness for migration </t>
  </si>
  <si>
    <t>D035</t>
  </si>
  <si>
    <t>Internal</t>
  </si>
  <si>
    <t>MHHS Programme</t>
  </si>
  <si>
    <t>There is a dependency on the E2E Design being completed before the Performance Assurance Regime for the TOM can be finalised.</t>
  </si>
  <si>
    <t>The Performance Assurance Regime will be subject to change until the outputs from the E2E design and their impact on the Performance Assurance Regime requirements are understood.</t>
  </si>
  <si>
    <t>R090, I004</t>
  </si>
  <si>
    <t>D036</t>
  </si>
  <si>
    <t>There is a dependency on the Migration Strategy being completed before the Performance Assurance Regime for the TOM can be finalised.</t>
  </si>
  <si>
    <t>The Performance Assurance Regime will be subject to change until the outputs from the Migration Strategy and their impact on the Performance Assurance Regime requirements are understood.</t>
  </si>
  <si>
    <t>D037</t>
  </si>
  <si>
    <t>There is a dependency on the Testing Strategy being completed before the Performance Assurance Regime for the TOM can be finalised.</t>
  </si>
  <si>
    <t>The Performance Assurance Regime will be subject to change until the outputs from the Testing Strategy and their impact on the Performance Assurance Regime requirements are understood.</t>
  </si>
  <si>
    <t>D038</t>
  </si>
  <si>
    <t>Programme Testing Advisory Group</t>
  </si>
  <si>
    <t xml:space="preserve">Code Bodies </t>
  </si>
  <si>
    <t>There is a dependency for the CCAG and code bodies to determine the strategy for the phasing of new code changes with the migration strategy developed by the Testing Advisory Group. Phasing of new code changes cannot be agreed until the migration strategy is determined</t>
  </si>
  <si>
    <t>Delays to delivery of the migration strategy will result in delays to the delivery of code changes</t>
  </si>
  <si>
    <t>Migration strategy will be closely monitored by the CCAG to ensure this is taken into account in CCAG planning. Development of migration strategy will be supported by relevant CCAG members</t>
  </si>
  <si>
    <t>D039</t>
  </si>
  <si>
    <t>Programme CCAG</t>
  </si>
  <si>
    <t xml:space="preserve">CSUC and DCUSA Code Bodies </t>
  </si>
  <si>
    <t>Annual network charging code changes for CSUC and DCUSA are linked to a 1st April go live. Code changes for these bodies as a result of MHHS are therefore dependent on a go live for this date</t>
  </si>
  <si>
    <t>If code changes miss timelines required to achieve a 1st April go live for these code bodies, any code changes may need to be delayed until the following year</t>
  </si>
  <si>
    <t>Code draft planning and timelines must align with the timelines for CSUC and DCUSA. This must be monitored through the CCAG</t>
  </si>
  <si>
    <t>D040</t>
  </si>
  <si>
    <t xml:space="preserve">Test Tooling cannot be delivered in full without the completion of the detailed Design.
</t>
  </si>
  <si>
    <t>If the delivery of the detailed design is delayed from the baseline date there may be an impact to the completion of the test tooling. </t>
  </si>
  <si>
    <t>Conduct as much of the design of tools as is possible given the design deliverables that have been completed so far.</t>
  </si>
  <si>
    <t>D042</t>
  </si>
  <si>
    <t>M3</t>
  </si>
  <si>
    <t>Programme Participants need to have assessed the impact of the baseline Design (M5) on their existing IT strategies in order to be able to actively contribute to the consultation phases for the programme re-plan</t>
  </si>
  <si>
    <t>If the full impact of change is  not known then there is a risk that the programme re-plan consulted on does not reflect an accurate timetable required for industry DBT, risking delays to M9 and beyond.</t>
  </si>
  <si>
    <t>1. The programme re-plan approach has built in a period of c.1 month to allow for PPs to review their individual IT strategies in line with the design approved at M5.
2. This timeline will be reviewed in line with progress of design and if required will be updated.</t>
  </si>
  <si>
    <t>D043</t>
  </si>
  <si>
    <t xml:space="preserve">CCAG/Codie Bodies </t>
  </si>
  <si>
    <t>There is a dependency on code bodies (possibly BSC) to be the Change Raiser for a Change Request for M6</t>
  </si>
  <si>
    <t>Without code bodies agreeing to be the Change Raiser, the Change Request cannot be raised. The Change Request needs to be made by a Programme Participant</t>
  </si>
  <si>
    <t>Initial discussion held with BSC. BSC agreement in principle but not final. Full agreement to own the Change will be sought in meetings over next 2 weeks, to be finalised by 11th March</t>
  </si>
  <si>
    <t>Andrew Margan, Jason Brogden, Fraser Mathieson</t>
  </si>
  <si>
    <t>28/04 AM - CROO3 has been raised, consulted upon and the SRO have recommended approval to Ofgem. Ofgem's decision is due on the 13th of May 2022</t>
  </si>
  <si>
    <t>D044</t>
  </si>
  <si>
    <t xml:space="preserve">Daniaal Choudhury </t>
  </si>
  <si>
    <t xml:space="preserve">RECCo </t>
  </si>
  <si>
    <t xml:space="preserve">There is a dependency on the Central Switching Service (CSS) operated by DCC needing to be updated, to receive and send on, to DSP the registration details for the new Smart Data Service provider </t>
  </si>
  <si>
    <t xml:space="preserve">If change to CSS cannot be done in time, then DCC will not be able to progress with testing in line with programme timelines. </t>
  </si>
  <si>
    <t>Discussions being held internally as well as with REC manager and Ofgem to understand the implications and the appropriate next steps. Further details of the mitigation plan captured in R113. 
MHHSP raised REC Change Proposal R044 which is currently on target to be delivered in time for systems integration</t>
  </si>
  <si>
    <t>17/5 - Risk 113 being updated and dependency actively managed</t>
  </si>
  <si>
    <t>D045</t>
  </si>
  <si>
    <t>Systems Integration - Testing</t>
  </si>
  <si>
    <t>If the Qualification Testing Approach and Plan is not finalised and approved, code drafting activities could be delayed, risking delay to baselining - and ultimately delivering - the code changes.</t>
  </si>
  <si>
    <t>A robust plan for producing, reviewing and approving the Qualification Testing Approach and Plan will be developed - with sufficient contingency - to reduce the likelihood of impact to code drafting activities for Qualification. The SI Testing Team's progress against the plan will be carefully monitored to ensure any risk of delay is identified at the earliest opportunity.</t>
  </si>
  <si>
    <t>CCAG</t>
  </si>
  <si>
    <t>D058</t>
  </si>
  <si>
    <t>SRO / LDP Collective Planning Workshop #2</t>
  </si>
  <si>
    <t>BSC PAB</t>
  </si>
  <si>
    <t>The Programme is dependent on an external body (PAB) to manage and report on the progress of Qualification Testing.</t>
  </si>
  <si>
    <t>The programme has no way of knowing whether the information given is correct and/or complete.</t>
  </si>
  <si>
    <t>Work closely with PAB to ensure that the information is correct and complete</t>
  </si>
  <si>
    <t>D067</t>
  </si>
  <si>
    <t xml:space="preserve">MHHS Programme Assumptions Register </t>
  </si>
  <si>
    <t>Number of Open Assumptions</t>
  </si>
  <si>
    <t xml:space="preserve">Assumption ID </t>
  </si>
  <si>
    <t xml:space="preserve">
Assumption Description
</t>
  </si>
  <si>
    <t xml:space="preserve">Related Assumptions References </t>
  </si>
  <si>
    <t xml:space="preserve">Costs could go up or down </t>
  </si>
  <si>
    <t>A002</t>
  </si>
  <si>
    <t xml:space="preserve">Most users will have Microsoft Office applications installed via their own company licenses. These existing desktop applications can be connected directly to the Portal. </t>
  </si>
  <si>
    <t>If a PP does not already provide the Microsoft Office desktop applications to their staff, then Expleo will provide cloud access to the Office tools. If such a user wishes to have the desktop versions of these applications available, then they will be provided at an additional cost to the PP</t>
  </si>
  <si>
    <t>A003</t>
  </si>
  <si>
    <t>PPs accessing the system will provide secure devices to their staff managed using an application such as Microsoft InTune. Users connecting from secure devices will be able to download files from the portal onto their local computers and access the system via the Office 365 desktop applications. Users logging in from insecure or anonymous devices will not be permitted to download files and will only be able to access the Portal via the Office 365 cloud applications.</t>
  </si>
  <si>
    <t xml:space="preserve">Possible frustration for users that do not understand </t>
  </si>
  <si>
    <t xml:space="preserve">We will communicate the importance, nature and consequences of the security measures and guide Programme Parties on what to expect. </t>
  </si>
  <si>
    <t>A004</t>
  </si>
  <si>
    <t>Azure Active Directory Free will be used to manage all authentication and access to the system. AD Free provides multi- factor authentication through the Microsoft Mobile application.</t>
  </si>
  <si>
    <t xml:space="preserve">Costs could go up </t>
  </si>
  <si>
    <t>If this security measure is not acceptable then alternative MFA options such as SMS are available together with higher levels of security using the Azure Active Directory Premium 1 option however this comes at extra cost.</t>
  </si>
  <si>
    <t>A005</t>
  </si>
  <si>
    <t>PPs respond in time to PPC and related programme activity, being engaged</t>
  </si>
  <si>
    <t>Potential exception planning and delays</t>
  </si>
  <si>
    <t>Proactive PPC function and multiple channels used for communication.
Anonymised reporting of PP engagement rates with programme communications, shared to the governance advisory groups will provide an ongoing iteration of the importance of engagement
Approaches (e.g. testing and transition approaches) build in contingency activities and timings</t>
  </si>
  <si>
    <t xml:space="preserve">15/03 DC - Assumption closed as this is an expectation of PPs. </t>
  </si>
  <si>
    <t>A006</t>
  </si>
  <si>
    <t>Governance decisions are not delayed</t>
  </si>
  <si>
    <t>Robust governance planning Expert CPT to manage complex issue resolution and present through governance
PPC liaison building confidence in the programme</t>
  </si>
  <si>
    <t>A007</t>
  </si>
  <si>
    <t>The new MHHS arrangements do not critically affect the accuracy of settlement</t>
  </si>
  <si>
    <t xml:space="preserve">Potential delays to the final transition to Go-Live, extended parallel running </t>
  </si>
  <si>
    <t>Given migration and deprecation of NHH capabilities, there is no option to rollback to legacy.
PAB will have the powers to identify remediation activities if this is a Transition issue</t>
  </si>
  <si>
    <t>A009</t>
  </si>
  <si>
    <t xml:space="preserve">In Pre-Integration Testing, we assume that Suppliers and Supplier Agents will provide their own simulators to act as input from MSS, MSA, UMSO, MPRS and CSS. </t>
  </si>
  <si>
    <t>Costs will go up and there will be milestone delays</t>
  </si>
  <si>
    <t xml:space="preserve">To work with suppliers and supplier agents to provide the required simulators
</t>
  </si>
  <si>
    <t>A010</t>
  </si>
  <si>
    <t>The new Services (Central Settlement, Data and Metering Services) will use the DIP for communications between themselves. We have assumed that communications with the other systems will be by the existing methods – MPRS via D-flows, CSS via webhooks and DCC/DSP using DUIS commands over the DCC Gateway.</t>
  </si>
  <si>
    <t>As part of the design team we will have early visibility to any proposed changes to these communications methods allowing us to act early. The options for the testing approach would be to still leverage the Supplier provided simulator for CSS &amp; MPRS from Pre-Integration test stage, once they have updated to the new communication method, then to incorporate the new communication method into the SI provided simulator for Supplier/Supplier Agent and Migration test stages, thought there will be additional cost and time required to do this which will only be known once the new communication method is defined. Similarly for the DCC/DSP simulators we will leverage the Supplier and DCC supplied simulators for Pre-Integration test, Supplier/Supplier Agent and Migration, once they have been updated to the new communication method</t>
  </si>
  <si>
    <t xml:space="preserve">24/02 SH - Updated the assumption to reflect the evolution of the design. The new service organisations will use the DIP to communicate, but the components within those organisations (e.g. the Elexon LSS, MDS and VAS services, or the MDR to PSS inside SDS) will be able to communicate using internal interfaces </t>
  </si>
  <si>
    <t>A011</t>
  </si>
  <si>
    <t>2 rounds of consultation on the industry re-plan will be sufficient to baseline the new version</t>
  </si>
  <si>
    <t>This could impact programme timelines and approval of the new baseline</t>
  </si>
  <si>
    <t>Engage industry early through the planning working group to pre-empt questions.</t>
  </si>
  <si>
    <t>A014</t>
  </si>
  <si>
    <t xml:space="preserve">There are sufficient number of suppliers ready to participate in the phases of testing and migration </t>
  </si>
  <si>
    <t>This could impact the programmes ability to start these phases</t>
  </si>
  <si>
    <t>Monitor and track engagement and readiness via the Readiness Assessments undertaken by the PPC.</t>
  </si>
  <si>
    <t>A015</t>
  </si>
  <si>
    <t xml:space="preserve">The right level of engagement for design activities to deliver a robust and comprehensive design at M5 </t>
  </si>
  <si>
    <t>This could impact the ability to sign off M5</t>
  </si>
  <si>
    <t>Monitor industry engagement and participation in design working groups and escalate to PSG and Ofgem if appropriate.</t>
  </si>
  <si>
    <t>15/03 DC - Assumption closed as this has already materialised with risks and issues captured regarding the movement of M5</t>
  </si>
  <si>
    <t>A016</t>
  </si>
  <si>
    <t xml:space="preserve">Faster Switching activities do not affect the activities of MHHS programme </t>
  </si>
  <si>
    <t>This could impact the programme timelines</t>
  </si>
  <si>
    <t>15/03 DC - Assumption closed as this has already materialised and  there is an open risk (R018) captured</t>
  </si>
  <si>
    <t>A017</t>
  </si>
  <si>
    <t>Content required for changes to industry codes as a result of MHHS will not be different from the content of the design. Code changes will be as a result of the design (design led)</t>
  </si>
  <si>
    <t>If the content of required code changes is different from the content of the design, the design may need to be adjusted to reflect the code change or significant re-draft may be required</t>
  </si>
  <si>
    <t>CCAG will monitor required code changes as a result of design and all code change requirements are covered in the design</t>
  </si>
  <si>
    <t>A018</t>
  </si>
  <si>
    <t>The Programme assumes code bodies will raise all relevant industry code changes that impact MHHS to the programme via the CCAG Code Change Horizon Scanning Log</t>
  </si>
  <si>
    <t>If code bodies do not raise all relevant code changes to the programme, code changes that have implications for programme design or subsequent MHHS code change will not be considered and may result in rework down the line</t>
  </si>
  <si>
    <t>CCAG will have the Code Change Horizon Scanning log as a standing agenda item to ensure the process is consistently highlighted to code bodies. CCAG has developed a code change framework that places an action on code bodies to raise relevant changes</t>
  </si>
  <si>
    <t>A019</t>
  </si>
  <si>
    <t>In Infrastructure Testing, we will make use of the tool(s) provided by the DIP service provider. We assume that the DIP provider will provide their own simulators for testing.</t>
  </si>
  <si>
    <t>If this does not happen, costs will go up and there will be milestone delays</t>
  </si>
  <si>
    <t xml:space="preserve">As the SI we will be able to use our development team, who are already creating some simulators, to create these additional simulators and emulators.
</t>
  </si>
  <si>
    <t>A020</t>
  </si>
  <si>
    <t>We assume that Elexon Central Systems Project Helix will have its own ‘digital twins’ or emulators which can be used to test the functionality of LSS, MDS and VAS and that this can be used in E2E or Migration testing if necessary.</t>
  </si>
  <si>
    <t>A021</t>
  </si>
  <si>
    <t xml:space="preserve">We assume Smart Metering will supply the programme with a smart metering simulator that can be used for infrastructure testing </t>
  </si>
  <si>
    <t>A022</t>
  </si>
  <si>
    <t xml:space="preserve">Ofgem modification for the ESO will have been incorporated into the relevant code in time to allow the contract to be awarded as per the timelines </t>
  </si>
  <si>
    <t xml:space="preserve">The execution of the eventual DIP contract will be delayed until Ofgem have completed the relevant code modification process </t>
  </si>
  <si>
    <t xml:space="preserve">Monitor progress with Ofgem </t>
  </si>
  <si>
    <t>A023</t>
  </si>
  <si>
    <t xml:space="preserve">Ofgem will have provisionally awarded the ESO for the DIP in time for the RFPs shortlisting and dialogue stages </t>
  </si>
  <si>
    <t>Impact the shortlisting and dialogue will likely be delayed until the ESO has been appointed by Ofgem</t>
  </si>
  <si>
    <t>A024</t>
  </si>
  <si>
    <t xml:space="preserve">The DAG will have approved the DIP technical requirements in time for the RFP shortlisting and dialogue stages </t>
  </si>
  <si>
    <t xml:space="preserve">Impact the shortlisting and dialogue will likely be delayed until the DAG has approved the technical requirements </t>
  </si>
  <si>
    <t>Monitor progress with DAG chair (Justin Andrews)</t>
  </si>
  <si>
    <t xml:space="preserve">25/05 DC - Assumption closed as R117 covers this </t>
  </si>
  <si>
    <t>A025</t>
  </si>
  <si>
    <t>To be reviewed post design signoff</t>
  </si>
  <si>
    <t xml:space="preserve">28/03 DC - This assumptions was raised as part of the assumptions gathering exercise of the code bodies. </t>
  </si>
  <si>
    <t>A026</t>
  </si>
  <si>
    <t>DCUSA</t>
  </si>
  <si>
    <r>
      <t>There will be no impact on DUoS Tariffs</t>
    </r>
    <r>
      <rPr>
        <sz val="9"/>
        <color rgb="FF041425"/>
        <rFont val="Arial"/>
        <family val="2"/>
      </rPr>
      <t>​</t>
    </r>
  </si>
  <si>
    <t>If false, then lead time of 15 months required from tariff production (this is 18 months to cater for modelling work and distributor tariff approvals)</t>
  </si>
  <si>
    <t>A027</t>
  </si>
  <si>
    <t>BSC</t>
  </si>
  <si>
    <t>The Programme will deliver all required code drafting (including subsidiary documents) to the BSC. BSC resource will only review drafted BSC code.</t>
  </si>
  <si>
    <r>
      <t> Resource required to do the drafting</t>
    </r>
    <r>
      <rPr>
        <sz val="13"/>
        <color rgb="FF041425"/>
        <rFont val="Calibri"/>
        <family val="2"/>
      </rPr>
      <t>​</t>
    </r>
  </si>
  <si>
    <t xml:space="preserve">Use the SI team to backfill the design team otherwise additional code drafting resources will need to be onboarded </t>
  </si>
  <si>
    <t>A028</t>
  </si>
  <si>
    <r>
      <t>Elexon Participant will review and collaborate on drafting of BSC document changes</t>
    </r>
    <r>
      <rPr>
        <sz val="13"/>
        <color rgb="FF041425"/>
        <rFont val="Calibri"/>
        <family val="2"/>
      </rPr>
      <t>​</t>
    </r>
  </si>
  <si>
    <r>
      <t>Co-ordination needed to Elexon Participant</t>
    </r>
    <r>
      <rPr>
        <sz val="13"/>
        <color rgb="FF041425"/>
        <rFont val="Calibri"/>
        <family val="2"/>
      </rPr>
      <t>​</t>
    </r>
  </si>
  <si>
    <t>Agreement and confirmation of new code drafting milestones and for these to be reflected in the re-baselined programme plan​</t>
  </si>
  <si>
    <t>REC</t>
  </si>
  <si>
    <t>A030</t>
  </si>
  <si>
    <t>There will be an opportunity to make changes to the physical design baseline through a change control process if issues are identified that require updates to the design​</t>
  </si>
  <si>
    <t>Changes to the design may be required after this is baselined​</t>
  </si>
  <si>
    <t>Agreement on the required changes needed for each timescale and the approach for making these changes (smart meter act, authority-led mod, self-governance mod, etc.)​</t>
  </si>
  <si>
    <t>A031</t>
  </si>
  <si>
    <t>Multiple versions of code drafting will be required to align with certain transition milestones​</t>
  </si>
  <si>
    <t>Code drafting milestones will need to be phased to align with transition milestones rather than a single ‘big bang’ approach​</t>
  </si>
  <si>
    <t>A further modification may be required to catch any changes that MP162 has not.​
Consistent communication and updates with affected parties.</t>
  </si>
  <si>
    <t>A032</t>
  </si>
  <si>
    <t>SEC</t>
  </si>
  <si>
    <r>
      <t>The MP162 modification was developed ahead of the MHHS design being finalised. Assumptions had to be made within the modification based on the TOM. This could be classed as a risk but we have added it for completeness. </t>
    </r>
    <r>
      <rPr>
        <sz val="10"/>
        <color rgb="FF041425"/>
        <rFont val="Calibri"/>
        <family val="2"/>
      </rPr>
      <t>​</t>
    </r>
  </si>
  <si>
    <t>There is a risk that changes to the end-to-end industry solution being refined could cause changes to the modification solution.​
The DCC has developed its solution based on a set of assumptions on the intended use cases – if these are incorrect, additional SEC changes may be needed. ​
Further changes to the SEC may be identified following the completion of the DCC Impact Assessment and the finalisation of the MP162 legal text.</t>
  </si>
  <si>
    <t>Additional modification required. </t>
  </si>
  <si>
    <t>A033</t>
  </si>
  <si>
    <t>Further changes to the SEC.</t>
  </si>
  <si>
    <t>Further modifications will be required to capture any design impacting changes that MP162 has not.</t>
  </si>
  <si>
    <t>A034</t>
  </si>
  <si>
    <t>Delays to programme milestones</t>
  </si>
  <si>
    <t>Monitor and align development through programme CCAG.</t>
  </si>
  <si>
    <t>A036</t>
  </si>
  <si>
    <t>Assumption of MP162 being successfully signed off and implemented by Nov 2023, so decision to be approved must be before 30 June 2022 (subject to programme baselined timelines)</t>
  </si>
  <si>
    <t>Further SEC modification raised as a housekeeping change to align with other Code legal text, e.g., Implementation of MHHS will see the Meter Operator changing to something like ‘Metering Service Smart Agent’ in the BSC/REC.​
Profile Class is likely to disappear under MHHS, however makes several appearances within the SEC, etc.</t>
  </si>
  <si>
    <t>A037</t>
  </si>
  <si>
    <r>
      <t>MP162 is being developed and implemented ahead of other Code changes. An assumption will be made as to consistency of legal text across other Codes. A specific example is the SEC legal text assuming that the term ‘Meter Data Retrieval Agent (MDRA) is the term being used for the role and is being defined in the BSC. </t>
    </r>
    <r>
      <rPr>
        <sz val="12"/>
        <color rgb="FF041425"/>
        <rFont val="Calibri (Body)"/>
      </rPr>
      <t>SECAS</t>
    </r>
    <r>
      <rPr>
        <sz val="12"/>
        <color rgb="FF000000"/>
        <rFont val="Calibri (Body)"/>
      </rPr>
      <t xml:space="preserve"> can't draft these changes under the SEC until the requirements around these are confirmed under the programme, so these are likely to need a mop-up mod unless we get a final firm view in the next 4-6 weeks</t>
    </r>
    <r>
      <rPr>
        <sz val="12"/>
        <color rgb="FF041425"/>
        <rFont val="Calibri (Body)"/>
      </rPr>
      <t>​</t>
    </r>
  </si>
  <si>
    <t xml:space="preserve">SEC MP162 legal text changes may not be consistent with other Codes. </t>
  </si>
  <si>
    <t>To review and align the MHHSP code drafting and ensure it aligns with the MP162 legal text</t>
  </si>
  <si>
    <t>17/05 DC - Assumption captured during the Re-plan workshops</t>
  </si>
  <si>
    <t>Various</t>
  </si>
  <si>
    <t>SI Testing Planning Workshop</t>
  </si>
  <si>
    <t>A058</t>
  </si>
  <si>
    <t xml:space="preserve">LDP will assure PIT of all SIT participants </t>
  </si>
  <si>
    <t>None - we are doing this</t>
  </si>
  <si>
    <t>A059</t>
  </si>
  <si>
    <t>Participants will undertake their own data cleansing</t>
  </si>
  <si>
    <t>Agree with PAB the data cleansing actions needed and responsibilities and how the progress will be tracked</t>
  </si>
  <si>
    <t>A060</t>
  </si>
  <si>
    <t>The Programme will need to communicate and support participants in making their decision to support SIT or not</t>
  </si>
  <si>
    <t>If this does not happen, there may not be enough participants in SIT</t>
  </si>
  <si>
    <t>A061</t>
  </si>
  <si>
    <t>Security testing will take place as part of each test stage rather than testing security separately</t>
  </si>
  <si>
    <t>None</t>
  </si>
  <si>
    <t>A064</t>
  </si>
  <si>
    <t>CCAG May</t>
  </si>
  <si>
    <t>Quality of code drafting is adequate for single consultation window, as described in the CCAG Code Drafting Plan</t>
  </si>
  <si>
    <t>A replan may be required if quality not at the right level</t>
  </si>
  <si>
    <t>3 month review to be planned for Code drafting process</t>
  </si>
  <si>
    <t>07/06 FM - This assumption arose as part of discussions at the May CCAG meeting. There is currently no evidence code drafting will not be of sufficient quality, however, this will only be known for certain once drafting has been completed based on the design artefacts issued prior to the commencement of drafting.</t>
  </si>
  <si>
    <t>A065</t>
  </si>
  <si>
    <t>Code draft changes will be driven by BSC and REC as these are the codes with the largest changes. Changes to BSC and REC will inform changes to other codes, and these can be delivered at the same time as BSC and REC changes</t>
  </si>
  <si>
    <t>The planning and delivery approach to topic areas must be reviewed</t>
  </si>
  <si>
    <t xml:space="preserve">Regular resource planning meeting with impacted stakeholders. We also have a documented code drafting resource plan in place. </t>
  </si>
  <si>
    <t>A066</t>
  </si>
  <si>
    <t>Code bodies will dedicate enough resource to support code changes in the timescales in the code draft plan</t>
  </si>
  <si>
    <t>If code bodies do no dedicate enough resource, code drafting may take longer than planned</t>
  </si>
  <si>
    <t xml:space="preserve">Regular resource planning meetings to ensure code bodies have sufficient resource to deliver the code drafting </t>
  </si>
  <si>
    <t>A067</t>
  </si>
  <si>
    <t>SRO / LDP Collective Planning Workshop</t>
  </si>
  <si>
    <t>Industry consultation on the draft re-plan depends on the materials being made available to PPs via the Portal.</t>
  </si>
  <si>
    <t>If the re-plan and supporting materials are not available at the point the formal consultation period is due to commence, PPs will not be able to digest and provide feedback on the content.</t>
  </si>
  <si>
    <t xml:space="preserve">The PMO has identified the need to make materials available on the Portal during the week prior to the commencement of formal consultation on the re-plan. </t>
  </si>
  <si>
    <t>10/06 Planning Review - This should be a risk, rather than dependency. Need to be more specific on the modifications we are referring to. Fraser M to inform from horizon scanning log.
Fraser to review date.</t>
  </si>
  <si>
    <t>10/06 Planning Review - Includes PP data cleanse activities, where relevant - validate with Kate</t>
  </si>
  <si>
    <t>1)DAG has been made fortnightly to allow for the review of all artefacts within the required timeframe.
2)Representation from each constituent at the L4 working groups is in place.
3)Requirement addressed in the M5 acceptance criteria.</t>
  </si>
  <si>
    <t>Lack of engagement in the replanning process will impact the ability to baseline the programme plan</t>
  </si>
  <si>
    <t>1) Define an Ofgem engagement plan (including IPA engagement) as part of the programme plan rebaselining approach</t>
  </si>
  <si>
    <t>The drafting of the code sections for Qualification is dependent on the Qualification Testing Approach and Plan. Delivery date to align to delivery date for approach and plan (check date for drafting start for Qualification topic area)</t>
  </si>
  <si>
    <t>This may result in significant gaps and areas of risk being held in the programme plan and potentially prevent it from being sufficiently accurate</t>
  </si>
  <si>
    <t xml:space="preserve">Programme Participants </t>
  </si>
  <si>
    <t>SIT (including CIT) commencement is dependent on Central Systems readiness. Dependency owner to review other fields.</t>
  </si>
  <si>
    <t>Changes to the design after March 2022 will not be captured by MP162 and may not be ready for the MHHS programme service start​</t>
  </si>
  <si>
    <t>Under the Smart Metering Act, Ofgem will direct the Code bodies to make the changes to the Code and negate the need for wider consultation.</t>
  </si>
  <si>
    <r>
      <t>Any changes regarding MDR TRTs will be progressed as a separate mod, and not forced into MP162 –avoiding delaying MP162. The DCC has only assessed the increased capacity needed for MHHS under MP162, if TRTs change this will need to be included in new mod. </t>
    </r>
    <r>
      <rPr>
        <sz val="10"/>
        <color rgb="FF041425"/>
        <rFont val="Calibri"/>
        <family val="2"/>
      </rPr>
      <t>​</t>
    </r>
  </si>
  <si>
    <t>M05+3</t>
  </si>
  <si>
    <t>M06, M07, M08</t>
  </si>
  <si>
    <t>M07,M08</t>
  </si>
  <si>
    <t>There may be as many as 3 new systems being at the centre of the solution (Smart Data Service, Load Shaping Service and Market Data Service), plus a new event-driven architecture / network provision and 9 systems to be amended.</t>
  </si>
  <si>
    <t>M06,M08</t>
  </si>
  <si>
    <t>M09,M10</t>
  </si>
  <si>
    <t>M09,M10,M11,M12</t>
  </si>
  <si>
    <t>M06,M09</t>
  </si>
  <si>
    <t xml:space="preserve">M05, M09 </t>
  </si>
  <si>
    <t>M06, M08</t>
  </si>
  <si>
    <t>This may result in a delay to key programmatic activities, e.g. PIT start, SIT readiness/commencement, baselining code changes (M6)</t>
  </si>
  <si>
    <t>Some of the programme activities potentially impacted by this delay are on the critical path to go-live, e.g. SIT commencement.</t>
  </si>
  <si>
    <t>Consideration of Christmas downtime period in overarching re-planning activity and localised workstream planning.</t>
  </si>
  <si>
    <t>Joe Deal &amp; LDP Team Leads</t>
  </si>
  <si>
    <t>There is a risk that the (2-week) Programme Christmas downtime period will slow progress on key in-flight activities, e.g. test stub development for PIT, SIT/UIT test planning, code drafting, et al.</t>
  </si>
  <si>
    <t>There is no Programme obligation to remove old text and transition text, following the delivery of the MHHS code changes.</t>
  </si>
  <si>
    <t>Provisions will not be made for resourcing the removal of old text and transition text, nor will this activity be considered in the programme re-plan.</t>
  </si>
  <si>
    <t>Validate with Ofgem.</t>
  </si>
  <si>
    <t xml:space="preserve">14/06 DC- This risk was converted to issue I019 </t>
  </si>
  <si>
    <t>Tranche 1 and 2 generated 2000 comments. The design schedule was developed on the assumption that most comments would be raised and addressed in the Working Groups prior to the Artefact reviews. The higher than expected number of comments has diverted resources from the development of Tranche 4 (T4) Artefacts and impacted the T4 timeframes.</t>
  </si>
  <si>
    <t>The conditional approval process was insufficiently communicated prior to the Tranche 1 DAG meeting where conditional approval was sought. Several DAG members raised concerns regarding the process and there is a risk that DAG will not approve future Tranches until their queries are addressed.</t>
  </si>
  <si>
    <t>There are several key person dependencies with specialist and subject matter expertise. Certain resources have been working excessive hours for an extended period of time.</t>
  </si>
  <si>
    <t>There are currently 32 Baseline Design issues. The issues are being addressed during the remaining tranches (3 proposed closed) and add additional demands on the design resources  and timelines to resolve.</t>
  </si>
  <si>
    <t xml:space="preserve">A detailed schedule manages key decisions, working group activities, drafting activities and dependencies per Artefact. The schedule is tracked daily and reviewed weekly and the impact of the comment responses has been incorporated into the schedule. Tranche 3 comment response numbers are currently not excessive, however, there is no contingency for a higher than expected comment response for Tranche 4. A high number of comments for T4 would impact the M5 timelines. </t>
  </si>
  <si>
    <t>A detailed schedule manages key decisions, working group activities, drafting activities and dependencies per Artefact. The schedule is tracked daily and reviewed weekly and any risks / issues will be highlighted accordingly. There is no contingency for T4 should these key areas require multiple cycles of Working Group meetings.</t>
  </si>
  <si>
    <t>The baseline governance processes, controls, severity categories and Dashboard have been shared with DAG for their review and feedback.</t>
  </si>
  <si>
    <t>The option to introduce additional SME resources was considered, however, it was agreed that introducing new resources at this crucial stage, and with only several weeks until M5, could risk being more of a distraction than value add for the team (due to handover time, support etc). Resources are being focussed on priority areas, and the running of Working Group meetings is being enhanced to focus on the sessions on reaching consensus as early as possible, and reporting dissensus to DAG to avoid multiple meetings discussing the same points.</t>
  </si>
  <si>
    <t xml:space="preserve">Agreed and implemented Severity categorisation, with thresholds defining which severities are non-negotiable for M5 baseline, and which can be addressed by means of approved work-off plans. The intention is to agree these severities with DAG and the approach would be to ensure there is sufficient Design content for Participants and Code Bodies to commence post M5 activities whilst the remaining lower severity issues are resolved, under the oversight of DAG. </t>
  </si>
  <si>
    <t>Where Artefacts that have been conditionally approved require subsequent updates, Participants will be requested to only review the updated sections, as opposed to the entire Artefact. This will reduce the effort and time for the Participants and the Programme.</t>
  </si>
  <si>
    <t>The Design Artefacts have been written to be consumed by experienced technical personnel and playback support will be provided post M5 to support Participant consumption. The LDP SI are quality assuring the Design Artefacts for End to End completeness and the IPA are undertaking M5 assurance activities.</t>
  </si>
  <si>
    <t>The SME’s within the Design Team will be used to undertake the majority of the Code Drafting, and will be able to use their knowledge of the Design to mitigate any potential gaps. To further mitigate this risk, a prototyping exercise is scheduled to test the drafting of regulatory code using a component of the Design.</t>
  </si>
  <si>
    <t xml:space="preserve">There is a risk that the comments generated by Participants cannot be addressed through in time.
</t>
  </si>
  <si>
    <t>This may result in the milestone 5 target date not being met (29/07/22)</t>
  </si>
  <si>
    <t>There are certain areas that are still to be agreed in the Working Groups. Should consensus not be achieved expeditiously, these will impact timelines. Example areas:  Settlement Queries/Disputes, Consumption Adjustment, MPAN Enquiry/Data Alignment, MPAN Enquiry, 
MPAN Enquiry Response, Network Charging</t>
  </si>
  <si>
    <t xml:space="preserve">There is a risk that the resolution of currently unknown issues in Tranche 4 could cause delays.
</t>
  </si>
  <si>
    <t xml:space="preserve">There is a risk that the Design team loses a team member.
</t>
  </si>
  <si>
    <t xml:space="preserve">There is a risk that the latter tranches cause rework of earlier tranches.
</t>
  </si>
  <si>
    <t>Tranche 4, and the resolution of Design Issues, may require rework in Artefacts already Conditionally Approved. This could result in Artefacts being resent for Participant review and impacting timelines</t>
  </si>
  <si>
    <t>There is a risk that the Design Artefacts are not fit for purpose for Participant impact assessment and detail design activities</t>
  </si>
  <si>
    <t xml:space="preserve">There is a risk that the Design Artefacts are not fit for purpose for Code Drafting </t>
  </si>
  <si>
    <t xml:space="preserve">There is a risk that Participants may not understand the conditional approval approach and hence are uneasy about sign-offs.
</t>
  </si>
  <si>
    <t xml:space="preserve">There is a risk of a large number of items on the Design Baseline Issue Register.
</t>
  </si>
  <si>
    <t xml:space="preserve">M5 is a level 1 milestone on the critical path therefore has maximum impact and could not be approved should this risk not be resolved </t>
  </si>
  <si>
    <t>This may result in significantly increased costs to DCC, therefore industry and consumers.</t>
  </si>
  <si>
    <t>Contingency plan cannot be created for this</t>
  </si>
  <si>
    <t xml:space="preserve">1)Detailed plan review is underway factoring in the timescales for review period based on the current velocity of artefacts through the process. To be discussed with programme however believe at this point April in not achievable.
</t>
  </si>
  <si>
    <t>This may result in diverse impact, on MHHS time and costs If this MHHS dependency is not managed carefully
Given that this is a critical component of the overall design, this is viewed to be one of the most significant risks, particularly in view of the fact that (1) DCC have other in-flight programmes to support (switching, network evolution and (2) DCC have not only Ofgem but BEIS to support, and BEIS do not have MHHS in their list of programmes.</t>
  </si>
  <si>
    <t xml:space="preserve">A data breach would cause significant reputational damage for Elexon and the MHHS Programme and serious confidence loss from Programme participants </t>
  </si>
  <si>
    <t xml:space="preserve">Revaluate the data security process to reduce the likelihood of such further cases occurring </t>
  </si>
  <si>
    <t>There is a risk that PPs cannot sufficiently assess Change Requests that have been raised to move individual milestones due to the rebaseline plan not being in situ</t>
  </si>
  <si>
    <t>This may result in an extension to the programme timescales beyond current Oct 2025 Go Live date</t>
  </si>
  <si>
    <t>1)04/02/2022
2)01/08/2022</t>
  </si>
  <si>
    <t>1)To test the timescales with reps in PSG meeting 04/02
2) This will be next actioned post-M5, as it can only be assessed as part of the replanning exercise from a baselined design from M5</t>
  </si>
  <si>
    <t xml:space="preserve">As Faster Switching draws to a close and MHHS gets into the swing of the Design phases, parties should have more resource available to assign to MHHS. The expectation is that following the re-plan, parties will understand exactly what is required and when so that they can internally stand up their project teams where this has not been done yet. </t>
  </si>
  <si>
    <t>This may result in impacts to PP mobilisation and the timeline to M5.</t>
  </si>
  <si>
    <t xml:space="preserve">This risk would manifest itself as supplier requests for delay to the MHHS timeline (as it has done already for the timeline to M5, as Issue I005).
As a response, the programme would define options to reduce the durations of any proposed delays - and seek clear supplier evidence and justification for proposed delays, with IPA engaged to provide an independent point of view and advice to the programme team and PSG, suppliers and Ofgem.
</t>
  </si>
  <si>
    <t xml:space="preserve">03/03  JB:
PSG discussion on 02/03/22 agreed next steps.  Programme drafting Change Request 001 to propose extension of M5 to end July 2022.  Suppliers to consider raising CR002 to propose extension of M5 in accordance with their proposed delivery plan. 
Programme to continue Programme Party engagement sessions to demonstrate design definition and priority areas for review in advance  of extraordinary PSG 11/3 where next steps to progress Change Request(s) will be agreed.
</t>
  </si>
  <si>
    <t xml:space="preserve">1) Work with PPC and IPA to ensure all parties progress to plan and if not and further intervention required then escalation with Ofgem
2) Ensure we embrace a collaborative approach with programme parties and early stakeholder engagement to ensure awareness and buy in
3) Manage key discussions through PSG.
4) May need to move this to an issue depending on PSG discussions.
The resolution date for this risk is set to October to reflect the likely M5+3 date as this risk will still exist through replanning
</t>
  </si>
  <si>
    <t>A detailed schedule of all remaining activity has been produced. This will be reviewed and assured ahead of being formally shared. The schedule has taken into consideration:
-   The impact of delay already incurred in the Tranche 4 artefact preparation
•	Industry’s concerns and recognises that sufficient time must be allocated for review and comment resolution, with associated industry engagement
•	Lessons learnt from the previous tranches (as per those set out on the previous slide)
We will publish the revised schedule by 22 June 2022.
The re-plan not withstanding, Design activities continue:  
•	T4 – Additional workshops to be scheduled alongside continued artefact preparation
•	T3 - Process the comments from the industry review
•	Progress Design issue resolution</t>
  </si>
  <si>
    <t xml:space="preserve">1)Collaborative approach to planning will assist buy in to the plan and ensure key timescales of other initiatives/programmes (e.g. FSP) are taken into account.
2)PPC function should also identify early any programme participants falling behind in order to be able to address early. </t>
  </si>
  <si>
    <t>1) Ensure Programme Participants are kept fully informed of programme progress and PSG members need to be actioned to ensure their organisations are mobilised and prepared for the work required for the MHHS implementation with the required timeframes.
2) Explore Industry views at PSG, action PSG members to consult their constituency members and come back with their informed views to the next PSG meeting. To be formally addressed as part of rebaselining in Spring 2022.</t>
  </si>
  <si>
    <t>This may result in increased costs for MHHS Programme Parties</t>
  </si>
  <si>
    <t>There is a risk that Industry may not be capable of adopting a delivery-based approach (design-led not code-led) initiating Design &amp; Build after M5 and will therefore revert to normal delivery procedures for MHHS initiating Design and Build after M6</t>
  </si>
  <si>
    <t xml:space="preserve">There is a risk that any delay to the Migration Strategy development could mean the programme plan is based on unsound assumptions </t>
  </si>
  <si>
    <t xml:space="preserve">This may result in delays to the early test approach and plan documents or may involve extra cost as additional security controls are required </t>
  </si>
  <si>
    <t xml:space="preserve">This may result in a requirement to review elements of the design based on technical assumptions for platform selection </t>
  </si>
  <si>
    <t>There is a risk that Ofgem may choose not to use SMAP to designate MHHS code changes. The Programme may need to use SCR to designate changes. This could extend code release timetables and mean new code is not released in time for qualification start</t>
  </si>
  <si>
    <t xml:space="preserve">This may result in the programme having to replan the approach to delivering MHHS code changes. This will require additional work groups and additional time to be factored in such as industry consultations. </t>
  </si>
  <si>
    <t>This may result in extended period of dual running of legacy and new arrangements, lack of confidence in the solution, risk of delay or rework</t>
  </si>
  <si>
    <t>1)Monitor Ofgem's plans and updates and maintain watching brief on development in this area. Will respond to any consultations in order to try and influence any proposals
2)Engage with Ofgem on their proposals</t>
  </si>
  <si>
    <t xml:space="preserve">M9 is a level 1 milestone on the critical path therefore has maximum impact and delays to M9 will impact the ability to commence SIT testing and delay migration  </t>
  </si>
  <si>
    <t>This may result in increased cost and/or additional time being needed.</t>
  </si>
  <si>
    <t>A detailed schedule of all remaining activity has been produced. This will be reviewed and assured ahead of being formally shared.  The schedule has taken into consideration :
-   The impact of delay already incurred in the Tranche 4 artefact preparation
•	Industry’s concerns and recognises that sufficient time must be allocated for review and comment resolution, with associated industry engagement
•	Lessons learnt from the previous tranches (as per those set out on the previous slide)
We will publish the revised schedule by 22 June 2022.
The re-plan not withstanding, Design activities continue:  
•	T4 – Additional workshops to be scheduled alongside continued artefact preparation
•	T3 - Process the comments from the industry review
•	Progress Design issue resolution</t>
  </si>
  <si>
    <t xml:space="preserve">For updates to the register, please submit a request via the MHHS Programme RAID Log Input Form (link provided below). Once a request made, the PMO team will review and validate the details and may be in contact if any further information is required. </t>
  </si>
  <si>
    <t>For guidance on how to use the RAID log, please refer to the relevant sections below</t>
  </si>
  <si>
    <t>4.4) Criticality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</si>
</sst>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b/>
      <sz val="12"/>
      <color theme="1"/>
      <name val="Calibri"/>
      <family val="2"/>
      <scheme val="minor"/>
    </font>
    <font>
      <b/>
      <sz val="10"/>
      <name val="Arial"/>
      <family val="2"/>
    </font>
    <font>
      <sz val="10"/>
      <name val="Arial"/>
      <family val="2"/>
    </font>
    <font>
      <sz val="8"/>
      <name val="Calibri"/>
      <family val="2"/>
      <scheme val="minor"/>
    </font>
    <font>
      <b/>
      <sz val="14"/>
      <color theme="0"/>
      <name val="Calibri"/>
      <family val="2"/>
      <scheme val="minor"/>
    </font>
    <font>
      <b/>
      <sz val="18"/>
      <color theme="1"/>
      <name val="Calibri"/>
      <family val="2"/>
      <scheme val="minor"/>
    </font>
    <font>
      <sz val="12"/>
      <color rgb="FF000000"/>
      <name val="Calibri"/>
      <family val="2"/>
      <scheme val="minor"/>
    </font>
    <font>
      <b/>
      <sz val="26"/>
      <color theme="1"/>
      <name val="Calibri"/>
      <family val="2"/>
      <scheme val="minor"/>
    </font>
    <font>
      <b/>
      <sz val="8"/>
      <color theme="0"/>
      <name val="Calibri (Body)"/>
    </font>
    <font>
      <b/>
      <sz val="20"/>
      <color theme="1"/>
      <name val="Calibri"/>
      <family val="2"/>
      <scheme val="minor"/>
    </font>
    <font>
      <sz val="12"/>
      <color rgb="FF000000"/>
      <name val="Calibri"/>
      <family val="2"/>
    </font>
    <font>
      <sz val="10"/>
      <color theme="1"/>
      <name val="Arial"/>
      <family val="2"/>
    </font>
    <font>
      <sz val="10"/>
      <color rgb="FF041425"/>
      <name val="Arial"/>
      <family val="2"/>
    </font>
    <font>
      <b/>
      <sz val="16"/>
      <color theme="1"/>
      <name val="Calibri"/>
      <family val="2"/>
      <scheme val="minor"/>
    </font>
    <font>
      <b/>
      <sz val="22"/>
      <color theme="1"/>
      <name val="Calibri"/>
      <family val="2"/>
      <scheme val="minor"/>
    </font>
    <font>
      <b/>
      <sz val="10"/>
      <color rgb="FF000000"/>
      <name val="Calibri"/>
      <family val="2"/>
    </font>
    <font>
      <sz val="12"/>
      <color rgb="FF041425"/>
      <name val="Calibri"/>
      <family val="2"/>
    </font>
    <font>
      <sz val="12"/>
      <color theme="1"/>
      <name val="Arial"/>
      <family val="2"/>
    </font>
    <font>
      <b/>
      <sz val="12"/>
      <color theme="1"/>
      <name val="Arial"/>
      <family val="2"/>
    </font>
    <font>
      <b/>
      <sz val="12"/>
      <color theme="1"/>
      <name val="Calibri (Body)"/>
    </font>
    <font>
      <sz val="12"/>
      <color rgb="FF000000"/>
      <name val="Calibri (Body)"/>
    </font>
    <font>
      <sz val="12"/>
      <color rgb="FF041425"/>
      <name val="Calibri (Body)"/>
    </font>
    <font>
      <sz val="12"/>
      <color theme="1"/>
      <name val="Calibri (Body)"/>
    </font>
    <font>
      <b/>
      <sz val="12"/>
      <color theme="1"/>
      <name val="Calibri"/>
      <family val="2"/>
    </font>
    <font>
      <b/>
      <sz val="12"/>
      <color rgb="FF000000"/>
      <name val="Calibri"/>
      <family val="2"/>
    </font>
    <font>
      <sz val="12"/>
      <name val="Calibri"/>
      <family val="2"/>
      <scheme val="minor"/>
    </font>
    <font>
      <u/>
      <sz val="12"/>
      <color theme="10"/>
      <name val="Calibri"/>
      <family val="2"/>
      <scheme val="minor"/>
    </font>
    <font>
      <sz val="9"/>
      <color rgb="FF041425"/>
      <name val="Arial"/>
      <family val="2"/>
    </font>
    <font>
      <sz val="13"/>
      <color rgb="FF041425"/>
      <name val="Calibri"/>
      <family val="2"/>
    </font>
    <font>
      <sz val="10"/>
      <color rgb="FF041425"/>
      <name val="Calibri"/>
      <family val="2"/>
    </font>
    <font>
      <sz val="12"/>
      <color theme="9"/>
      <name val="Calibri (Body)"/>
    </font>
    <font>
      <sz val="16"/>
      <color theme="1"/>
      <name val="Calibri"/>
      <family val="2"/>
      <scheme val="minor"/>
    </font>
    <font>
      <u/>
      <sz val="16"/>
      <color theme="10"/>
      <name val="Calibri"/>
      <family val="2"/>
      <scheme val="minor"/>
    </font>
  </fonts>
  <fills count="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2DB4AB"/>
        <bgColor indexed="64"/>
      </patternFill>
    </fill>
    <fill>
      <patternFill patternType="solid">
        <fgColor theme="0"/>
        <bgColor indexed="64"/>
      </patternFill>
    </fill>
    <fill>
      <patternFill patternType="solid">
        <fgColor rgb="FFFFFFFF"/>
        <bgColor indexed="64"/>
      </patternFill>
    </fill>
  </fills>
  <borders count="1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rgb="FF50235C"/>
      </left>
      <right style="thin">
        <color rgb="FF50235C"/>
      </right>
      <top style="thin">
        <color rgb="FF50235C"/>
      </top>
      <bottom style="thin">
        <color rgb="FF50235C"/>
      </bottom>
      <diagonal/>
    </border>
  </borders>
  <cellStyleXfs count="3">
    <xf numFmtId="0" fontId="0" fillId="0" borderId="0"/>
    <xf numFmtId="0" fontId="3" fillId="0" borderId="0"/>
    <xf numFmtId="0" fontId="27" fillId="0" borderId="0" applyNumberFormat="0" applyFill="0" applyBorder="0" applyAlignment="0" applyProtection="0"/>
  </cellStyleXfs>
  <cellXfs count="160">
    <xf numFmtId="0" fontId="0" fillId="0" borderId="0" xfId="0"/>
    <xf numFmtId="0" fontId="2" fillId="0" borderId="0" xfId="0" applyFont="1" applyAlignment="1">
      <alignment horizontal="center" vertical="center" wrapText="1"/>
    </xf>
    <xf numFmtId="0" fontId="0" fillId="0" borderId="3" xfId="0" applyBorder="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wrapText="1"/>
    </xf>
    <xf numFmtId="0" fontId="5" fillId="6" borderId="3" xfId="0" applyFont="1" applyFill="1" applyBorder="1" applyAlignment="1">
      <alignment horizontal="center" vertical="center" wrapText="1"/>
    </xf>
    <xf numFmtId="0" fontId="6" fillId="0" borderId="0" xfId="0" applyFont="1"/>
    <xf numFmtId="0" fontId="0" fillId="4" borderId="3" xfId="0" applyFill="1" applyBorder="1"/>
    <xf numFmtId="0" fontId="0" fillId="3" borderId="3" xfId="0" applyFill="1" applyBorder="1"/>
    <xf numFmtId="0" fontId="0" fillId="5" borderId="3" xfId="0" applyFill="1" applyBorder="1"/>
    <xf numFmtId="0" fontId="0" fillId="2" borderId="3" xfId="0" applyFill="1" applyBorder="1"/>
    <xf numFmtId="0" fontId="0" fillId="0" borderId="3" xfId="0" applyBorder="1" applyAlignment="1">
      <alignment horizontal="center" vertical="top"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1" fillId="0" borderId="3" xfId="0" applyFont="1" applyBorder="1" applyAlignment="1">
      <alignment horizontal="center"/>
    </xf>
    <xf numFmtId="0" fontId="1" fillId="0" borderId="3" xfId="0" applyFont="1" applyBorder="1" applyAlignment="1">
      <alignment horizontal="center" vertical="top" wrapText="1"/>
    </xf>
    <xf numFmtId="0" fontId="8" fillId="0" borderId="0" xfId="0" applyFont="1"/>
    <xf numFmtId="0" fontId="0" fillId="0" borderId="3" xfId="0" applyBorder="1" applyAlignment="1">
      <alignment horizontal="center" vertical="top"/>
    </xf>
    <xf numFmtId="0" fontId="0" fillId="0" borderId="3" xfId="0" applyBorder="1" applyAlignment="1">
      <alignment vertical="top"/>
    </xf>
    <xf numFmtId="0" fontId="0" fillId="0" borderId="3" xfId="0" applyBorder="1" applyAlignment="1">
      <alignment horizontal="left" vertical="top" wrapText="1"/>
    </xf>
    <xf numFmtId="14" fontId="0" fillId="0" borderId="3" xfId="0" applyNumberFormat="1" applyBorder="1" applyAlignment="1">
      <alignment vertical="top"/>
    </xf>
    <xf numFmtId="0" fontId="0" fillId="0" borderId="0" xfId="0" applyAlignment="1">
      <alignment vertical="top"/>
    </xf>
    <xf numFmtId="0" fontId="7" fillId="0" borderId="3" xfId="0" applyFont="1" applyBorder="1" applyAlignment="1">
      <alignment horizontal="center" vertical="top" wrapText="1"/>
    </xf>
    <xf numFmtId="0" fontId="7" fillId="0" borderId="4" xfId="0" applyFont="1" applyBorder="1" applyAlignment="1">
      <alignment horizontal="center" vertical="top" wrapText="1"/>
    </xf>
    <xf numFmtId="0" fontId="7" fillId="0" borderId="2" xfId="0" applyFont="1" applyBorder="1" applyAlignment="1">
      <alignment horizontal="center" vertical="top" wrapText="1"/>
    </xf>
    <xf numFmtId="0" fontId="0" fillId="0" borderId="0" xfId="0" applyAlignment="1">
      <alignment horizontal="center"/>
    </xf>
    <xf numFmtId="14" fontId="0" fillId="0" borderId="3" xfId="0" applyNumberFormat="1" applyBorder="1" applyAlignment="1">
      <alignment horizontal="center" vertical="top"/>
    </xf>
    <xf numFmtId="0" fontId="1" fillId="0" borderId="0" xfId="0" applyFont="1" applyAlignment="1">
      <alignment horizontal="center"/>
    </xf>
    <xf numFmtId="16" fontId="0" fillId="7" borderId="0" xfId="0" applyNumberFormat="1" applyFill="1"/>
    <xf numFmtId="0" fontId="0" fillId="7" borderId="0" xfId="0" applyFill="1"/>
    <xf numFmtId="17" fontId="0" fillId="7" borderId="0" xfId="0" applyNumberFormat="1" applyFill="1"/>
    <xf numFmtId="14" fontId="0" fillId="0" borderId="3" xfId="0" applyNumberFormat="1" applyBorder="1" applyAlignment="1">
      <alignment vertical="top" wrapText="1"/>
    </xf>
    <xf numFmtId="0" fontId="10" fillId="0" borderId="0" xfId="0" applyFont="1"/>
    <xf numFmtId="0" fontId="10" fillId="7" borderId="0" xfId="0" applyFont="1" applyFill="1"/>
    <xf numFmtId="0" fontId="5" fillId="7" borderId="0" xfId="0" applyFont="1" applyFill="1" applyAlignment="1">
      <alignment horizontal="center" vertical="center" wrapText="1"/>
    </xf>
    <xf numFmtId="0" fontId="0" fillId="7" borderId="0" xfId="0" applyFill="1" applyAlignment="1">
      <alignment horizontal="center" vertical="center"/>
    </xf>
    <xf numFmtId="0" fontId="0" fillId="7" borderId="0" xfId="0" applyFill="1" applyAlignment="1">
      <alignment wrapText="1"/>
    </xf>
    <xf numFmtId="0" fontId="6" fillId="0" borderId="0" xfId="0" applyFont="1" applyAlignment="1">
      <alignment horizontal="center"/>
    </xf>
    <xf numFmtId="0" fontId="0" fillId="0" borderId="0" xfId="0" applyAlignment="1">
      <alignment horizontal="center" vertical="center" wrapText="1"/>
    </xf>
    <xf numFmtId="14" fontId="0" fillId="0" borderId="3" xfId="0" applyNumberFormat="1" applyBorder="1" applyAlignment="1">
      <alignment horizontal="center" vertical="top" wrapText="1"/>
    </xf>
    <xf numFmtId="14" fontId="0" fillId="0" borderId="3" xfId="0" applyNumberFormat="1" applyBorder="1" applyAlignment="1">
      <alignment horizontal="left" vertical="top" wrapText="1"/>
    </xf>
    <xf numFmtId="0" fontId="11" fillId="0" borderId="3" xfId="0" applyFont="1" applyBorder="1" applyAlignment="1">
      <alignment horizontal="left" vertical="top" wrapText="1"/>
    </xf>
    <xf numFmtId="0" fontId="0" fillId="0" borderId="4" xfId="0" applyBorder="1" applyAlignment="1">
      <alignment horizontal="left" vertical="top" wrapText="1"/>
    </xf>
    <xf numFmtId="0" fontId="14" fillId="0" borderId="0" xfId="0" applyFont="1"/>
    <xf numFmtId="0" fontId="1" fillId="0" borderId="5" xfId="0" applyFont="1" applyBorder="1" applyAlignment="1">
      <alignment horizontal="center" vertical="center" wrapText="1"/>
    </xf>
    <xf numFmtId="0" fontId="12" fillId="0" borderId="0" xfId="0" applyFont="1" applyAlignment="1">
      <alignment vertical="center" wrapText="1"/>
    </xf>
    <xf numFmtId="0" fontId="13"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5" fillId="6" borderId="7" xfId="0" applyFont="1" applyFill="1" applyBorder="1" applyAlignment="1">
      <alignment horizontal="center" vertical="center" wrapText="1"/>
    </xf>
    <xf numFmtId="0" fontId="1" fillId="0" borderId="3" xfId="0" applyFont="1" applyBorder="1" applyAlignment="1">
      <alignment horizontal="center" vertical="center"/>
    </xf>
    <xf numFmtId="0" fontId="15" fillId="0" borderId="0" xfId="0" applyFont="1"/>
    <xf numFmtId="0" fontId="0" fillId="0" borderId="0" xfId="0" applyAlignment="1">
      <alignment horizontal="left" vertical="center" wrapText="1"/>
    </xf>
    <xf numFmtId="0" fontId="16" fillId="0" borderId="3" xfId="0" applyFont="1" applyBorder="1" applyAlignment="1">
      <alignment horizontal="center" vertical="center"/>
    </xf>
    <xf numFmtId="0" fontId="0" fillId="0" borderId="4" xfId="0" applyBorder="1" applyAlignment="1">
      <alignment horizontal="center" vertical="top" wrapText="1"/>
    </xf>
    <xf numFmtId="0" fontId="19" fillId="0" borderId="3" xfId="0" applyFont="1" applyBorder="1" applyAlignment="1">
      <alignment horizontal="center" vertical="center" wrapText="1"/>
    </xf>
    <xf numFmtId="0" fontId="20" fillId="0" borderId="3" xfId="0" applyFont="1" applyBorder="1" applyAlignment="1">
      <alignment horizontal="center" vertical="center"/>
    </xf>
    <xf numFmtId="0" fontId="21" fillId="0" borderId="3" xfId="0" applyFont="1" applyBorder="1" applyAlignment="1">
      <alignment vertical="center" wrapText="1"/>
    </xf>
    <xf numFmtId="0" fontId="22" fillId="0" borderId="3" xfId="0" applyFont="1" applyBorder="1" applyAlignment="1">
      <alignment vertical="center" wrapText="1"/>
    </xf>
    <xf numFmtId="0" fontId="0" fillId="0" borderId="3" xfId="0" applyBorder="1" applyAlignment="1">
      <alignment horizontal="center" vertical="center"/>
    </xf>
    <xf numFmtId="0" fontId="16" fillId="2" borderId="3" xfId="0" applyFont="1" applyFill="1" applyBorder="1" applyAlignment="1">
      <alignment horizontal="center" vertical="center"/>
    </xf>
    <xf numFmtId="0" fontId="16" fillId="5" borderId="3" xfId="0" applyFont="1" applyFill="1" applyBorder="1" applyAlignment="1">
      <alignment horizontal="center" vertical="center"/>
    </xf>
    <xf numFmtId="0" fontId="16" fillId="4" borderId="3" xfId="0" applyFont="1" applyFill="1" applyBorder="1" applyAlignment="1">
      <alignment horizontal="center" vertical="center"/>
    </xf>
    <xf numFmtId="0" fontId="24" fillId="0" borderId="3" xfId="0" applyFont="1" applyBorder="1" applyAlignment="1">
      <alignment horizontal="center" vertical="center" wrapText="1"/>
    </xf>
    <xf numFmtId="0" fontId="25" fillId="2" borderId="3" xfId="0" applyFont="1" applyFill="1" applyBorder="1" applyAlignment="1">
      <alignment horizontal="center" vertical="center"/>
    </xf>
    <xf numFmtId="0" fontId="25" fillId="5" borderId="3" xfId="0" applyFont="1" applyFill="1" applyBorder="1" applyAlignment="1">
      <alignment horizontal="center" vertical="center"/>
    </xf>
    <xf numFmtId="0" fontId="25" fillId="4" borderId="3" xfId="0" applyFont="1" applyFill="1" applyBorder="1" applyAlignment="1">
      <alignment horizontal="center" vertical="center"/>
    </xf>
    <xf numFmtId="0" fontId="25" fillId="0" borderId="3" xfId="0" applyFont="1" applyBorder="1" applyAlignment="1">
      <alignment horizontal="center" vertical="center"/>
    </xf>
    <xf numFmtId="0" fontId="0" fillId="3" borderId="3" xfId="0" applyFill="1" applyBorder="1" applyAlignment="1">
      <alignment horizontal="center" vertical="center" wrapText="1"/>
    </xf>
    <xf numFmtId="14" fontId="0" fillId="0" borderId="3" xfId="0" applyNumberFormat="1" applyBorder="1" applyAlignment="1">
      <alignment horizontal="left" vertical="top"/>
    </xf>
    <xf numFmtId="14" fontId="0" fillId="3" borderId="3" xfId="0" applyNumberFormat="1" applyFill="1" applyBorder="1" applyAlignment="1">
      <alignment horizontal="center" vertical="top" wrapText="1"/>
    </xf>
    <xf numFmtId="0" fontId="0" fillId="8" borderId="3" xfId="0" applyFill="1" applyBorder="1" applyAlignment="1">
      <alignment vertical="top" wrapText="1"/>
    </xf>
    <xf numFmtId="14" fontId="0" fillId="8" borderId="3" xfId="0" applyNumberFormat="1" applyFill="1" applyBorder="1" applyAlignment="1">
      <alignment horizontal="left" vertical="top" wrapText="1"/>
    </xf>
    <xf numFmtId="0" fontId="0" fillId="0" borderId="3" xfId="0" applyBorder="1" applyAlignment="1">
      <alignment horizontal="left" vertical="top"/>
    </xf>
    <xf numFmtId="0" fontId="7" fillId="0" borderId="3" xfId="0" applyFont="1" applyBorder="1" applyAlignment="1">
      <alignment horizontal="left" vertical="top" wrapText="1"/>
    </xf>
    <xf numFmtId="1" fontId="0" fillId="0" borderId="3" xfId="0" applyNumberFormat="1" applyBorder="1" applyAlignment="1">
      <alignment horizontal="center" vertical="top" wrapText="1"/>
    </xf>
    <xf numFmtId="1" fontId="0" fillId="0" borderId="3" xfId="0" applyNumberFormat="1" applyBorder="1" applyAlignment="1">
      <alignment horizontal="center" vertical="top"/>
    </xf>
    <xf numFmtId="0" fontId="0" fillId="0" borderId="12" xfId="0" applyBorder="1" applyAlignment="1">
      <alignment horizontal="center" vertical="center" wrapText="1"/>
    </xf>
    <xf numFmtId="0" fontId="0" fillId="3" borderId="3" xfId="0" applyFill="1" applyBorder="1" applyAlignment="1">
      <alignment horizontal="center" vertical="top" wrapText="1"/>
    </xf>
    <xf numFmtId="0" fontId="0" fillId="8" borderId="3" xfId="0" applyFill="1" applyBorder="1" applyAlignment="1">
      <alignment horizontal="center" vertical="top" wrapText="1"/>
    </xf>
    <xf numFmtId="0" fontId="0" fillId="0" borderId="7" xfId="0" applyBorder="1" applyAlignment="1">
      <alignment horizontal="center" vertical="top" wrapText="1"/>
    </xf>
    <xf numFmtId="0" fontId="0" fillId="0" borderId="7" xfId="0" applyBorder="1" applyAlignment="1">
      <alignment horizontal="left" vertical="top" wrapText="1"/>
    </xf>
    <xf numFmtId="14" fontId="0" fillId="0" borderId="7" xfId="0" applyNumberFormat="1" applyBorder="1" applyAlignment="1">
      <alignment horizontal="center" vertical="top" wrapText="1"/>
    </xf>
    <xf numFmtId="14" fontId="0" fillId="0" borderId="7" xfId="0" applyNumberFormat="1" applyBorder="1" applyAlignment="1">
      <alignment horizontal="center" vertical="top"/>
    </xf>
    <xf numFmtId="1" fontId="0" fillId="0" borderId="4" xfId="0" applyNumberFormat="1" applyBorder="1" applyAlignment="1">
      <alignment horizontal="center" vertical="top" wrapText="1"/>
    </xf>
    <xf numFmtId="14" fontId="0" fillId="0" borderId="4" xfId="0" applyNumberFormat="1" applyBorder="1" applyAlignment="1">
      <alignment horizontal="left" vertical="top" wrapText="1"/>
    </xf>
    <xf numFmtId="1" fontId="0" fillId="0" borderId="6" xfId="0" applyNumberFormat="1" applyBorder="1" applyAlignment="1">
      <alignment horizontal="center" vertical="top" wrapText="1"/>
    </xf>
    <xf numFmtId="0" fontId="0" fillId="0" borderId="12" xfId="0" applyBorder="1" applyAlignment="1">
      <alignment horizontal="center" vertical="top" wrapText="1"/>
    </xf>
    <xf numFmtId="0" fontId="23" fillId="0" borderId="3" xfId="0" applyFont="1" applyBorder="1" applyAlignment="1">
      <alignment vertical="top" wrapText="1"/>
    </xf>
    <xf numFmtId="0" fontId="32" fillId="0" borderId="0" xfId="0" applyFont="1"/>
    <xf numFmtId="0" fontId="1" fillId="0" borderId="0" xfId="0" applyFont="1"/>
    <xf numFmtId="0" fontId="32" fillId="0" borderId="0" xfId="0" applyFont="1" applyAlignment="1">
      <alignment horizontal="left"/>
    </xf>
    <xf numFmtId="0" fontId="33" fillId="0" borderId="0" xfId="2" applyFont="1"/>
    <xf numFmtId="0" fontId="26" fillId="0" borderId="3" xfId="0" applyFont="1" applyBorder="1" applyAlignment="1">
      <alignment horizontal="left" vertical="top" wrapText="1"/>
    </xf>
    <xf numFmtId="0" fontId="0" fillId="8" borderId="12" xfId="0" applyFill="1" applyBorder="1" applyAlignment="1">
      <alignment horizontal="center" vertical="top" wrapText="1"/>
    </xf>
    <xf numFmtId="0" fontId="0" fillId="8" borderId="12" xfId="0" applyFill="1" applyBorder="1" applyAlignment="1">
      <alignment horizontal="center" vertical="top"/>
    </xf>
    <xf numFmtId="14" fontId="0" fillId="8" borderId="3" xfId="0" applyNumberFormat="1" applyFill="1" applyBorder="1" applyAlignment="1">
      <alignment horizontal="center" vertical="top" wrapText="1"/>
    </xf>
    <xf numFmtId="0" fontId="0" fillId="0" borderId="6" xfId="0" applyBorder="1" applyAlignment="1">
      <alignment horizontal="center" vertical="center" wrapText="1"/>
    </xf>
    <xf numFmtId="0" fontId="0" fillId="0" borderId="0" xfId="0" applyAlignment="1">
      <alignment horizontal="left" vertical="top" wrapText="1"/>
    </xf>
    <xf numFmtId="0" fontId="0" fillId="0" borderId="7" xfId="0" applyBorder="1" applyAlignment="1">
      <alignment horizontal="center" vertical="top"/>
    </xf>
    <xf numFmtId="0" fontId="0" fillId="0" borderId="7" xfId="0" applyBorder="1" applyAlignment="1">
      <alignment vertical="top" wrapText="1"/>
    </xf>
    <xf numFmtId="0" fontId="7" fillId="0" borderId="7" xfId="0" applyFont="1" applyBorder="1" applyAlignment="1">
      <alignment horizontal="center" vertical="top" wrapText="1"/>
    </xf>
    <xf numFmtId="0" fontId="7" fillId="0" borderId="0" xfId="0" applyFont="1" applyAlignment="1">
      <alignment horizontal="center" vertical="top" wrapText="1"/>
    </xf>
    <xf numFmtId="0" fontId="0" fillId="0" borderId="0" xfId="0" applyAlignment="1">
      <alignment horizontal="center" vertical="top"/>
    </xf>
    <xf numFmtId="14" fontId="0" fillId="0" borderId="0" xfId="0" applyNumberFormat="1" applyAlignment="1">
      <alignment vertical="top" wrapText="1"/>
    </xf>
    <xf numFmtId="14" fontId="0" fillId="0" borderId="0" xfId="0" applyNumberFormat="1" applyAlignment="1">
      <alignment horizontal="left" vertical="top" wrapText="1"/>
    </xf>
    <xf numFmtId="14" fontId="0" fillId="0" borderId="3" xfId="0" applyNumberFormat="1" applyFill="1" applyBorder="1" applyAlignment="1">
      <alignment horizontal="left" vertical="top" wrapText="1"/>
    </xf>
    <xf numFmtId="0" fontId="0" fillId="0" borderId="3" xfId="0" applyBorder="1" applyAlignment="1">
      <alignment horizontal="center" vertical="center" wrapText="1"/>
    </xf>
    <xf numFmtId="0" fontId="0" fillId="0" borderId="3" xfId="0" applyFill="1" applyBorder="1" applyAlignment="1">
      <alignment vertical="top" wrapText="1"/>
    </xf>
    <xf numFmtId="14" fontId="0" fillId="0" borderId="3" xfId="0" applyNumberFormat="1" applyFill="1" applyBorder="1" applyAlignment="1">
      <alignment vertical="top" wrapText="1"/>
    </xf>
    <xf numFmtId="0" fontId="0" fillId="0" borderId="3" xfId="0" applyBorder="1" applyAlignment="1">
      <alignment horizontal="center" vertical="center" wrapText="1"/>
    </xf>
    <xf numFmtId="0" fontId="0" fillId="0" borderId="6" xfId="0" applyBorder="1" applyAlignment="1">
      <alignment horizontal="center" vertical="top"/>
    </xf>
    <xf numFmtId="14" fontId="0" fillId="0" borderId="6" xfId="0" applyNumberFormat="1" applyBorder="1" applyAlignment="1">
      <alignment vertical="top"/>
    </xf>
    <xf numFmtId="0" fontId="7" fillId="0" borderId="8" xfId="0" applyFont="1" applyBorder="1" applyAlignment="1">
      <alignment horizontal="left" vertical="top" wrapText="1"/>
    </xf>
    <xf numFmtId="0" fontId="0" fillId="0" borderId="3" xfId="0" applyFill="1" applyBorder="1" applyAlignment="1">
      <alignment horizontal="center" vertical="top" wrapText="1"/>
    </xf>
    <xf numFmtId="14" fontId="7" fillId="0" borderId="3" xfId="0" applyNumberFormat="1" applyFont="1" applyBorder="1" applyAlignment="1">
      <alignment horizontal="left" vertical="top"/>
    </xf>
    <xf numFmtId="0" fontId="0" fillId="0" borderId="3" xfId="0" applyFill="1" applyBorder="1" applyAlignment="1">
      <alignment horizontal="left" vertical="top" wrapText="1"/>
    </xf>
    <xf numFmtId="0" fontId="0" fillId="0" borderId="3" xfId="0" applyFill="1" applyBorder="1" applyAlignment="1">
      <alignment vertical="top"/>
    </xf>
    <xf numFmtId="0" fontId="0" fillId="0" borderId="2" xfId="0" applyBorder="1" applyAlignment="1">
      <alignment horizontal="center" vertical="top" wrapText="1"/>
    </xf>
    <xf numFmtId="0" fontId="0" fillId="0" borderId="3" xfId="0" applyFill="1" applyBorder="1" applyAlignment="1">
      <alignment horizontal="center" vertical="top"/>
    </xf>
    <xf numFmtId="14" fontId="0" fillId="0" borderId="3" xfId="0" applyNumberFormat="1" applyFill="1" applyBorder="1" applyAlignment="1">
      <alignment vertical="top"/>
    </xf>
    <xf numFmtId="14" fontId="0" fillId="0" borderId="3" xfId="0" applyNumberFormat="1" applyFill="1" applyBorder="1" applyAlignment="1">
      <alignment horizontal="center" vertical="top"/>
    </xf>
    <xf numFmtId="0" fontId="0" fillId="0" borderId="6" xfId="0" applyFill="1" applyBorder="1" applyAlignment="1">
      <alignment horizontal="center" vertical="top" wrapText="1"/>
    </xf>
    <xf numFmtId="0" fontId="0" fillId="0" borderId="0" xfId="0" applyFill="1"/>
    <xf numFmtId="0" fontId="0" fillId="0" borderId="3" xfId="0" applyBorder="1" applyAlignment="1">
      <alignment horizontal="left" vertical="center" wrapText="1"/>
    </xf>
    <xf numFmtId="0" fontId="5" fillId="6" borderId="3" xfId="0" applyFont="1" applyFill="1" applyBorder="1" applyAlignment="1">
      <alignment horizontal="center" vertical="center" wrapText="1"/>
    </xf>
    <xf numFmtId="0" fontId="5" fillId="6" borderId="10" xfId="0" applyFont="1" applyFill="1" applyBorder="1" applyAlignment="1">
      <alignment horizontal="center" vertical="center"/>
    </xf>
    <xf numFmtId="0" fontId="5" fillId="6" borderId="0" xfId="0" applyFont="1" applyFill="1" applyAlignment="1">
      <alignment horizontal="center" vertical="center"/>
    </xf>
    <xf numFmtId="0" fontId="17" fillId="0" borderId="3" xfId="0" applyFont="1" applyBorder="1" applyAlignment="1">
      <alignment horizontal="left" vertical="center" wrapText="1"/>
    </xf>
    <xf numFmtId="0" fontId="0" fillId="0" borderId="3" xfId="0" applyBorder="1" applyAlignment="1">
      <alignment horizontal="left" vertical="center"/>
    </xf>
    <xf numFmtId="0" fontId="0" fillId="4" borderId="8" xfId="0" applyFill="1" applyBorder="1" applyAlignment="1">
      <alignment horizontal="center" vertical="center"/>
    </xf>
    <xf numFmtId="0" fontId="0" fillId="4" borderId="3" xfId="0" applyFill="1" applyBorder="1" applyAlignment="1">
      <alignment horizontal="center" vertical="center"/>
    </xf>
    <xf numFmtId="0" fontId="0" fillId="3" borderId="8" xfId="0" applyFill="1" applyBorder="1" applyAlignment="1">
      <alignment horizontal="center" vertical="center"/>
    </xf>
    <xf numFmtId="0" fontId="0" fillId="3" borderId="3" xfId="0" applyFill="1" applyBorder="1" applyAlignment="1">
      <alignment horizontal="center" vertical="center"/>
    </xf>
    <xf numFmtId="0" fontId="0" fillId="5" borderId="8" xfId="0" applyFill="1" applyBorder="1" applyAlignment="1">
      <alignment horizontal="center" vertical="center"/>
    </xf>
    <xf numFmtId="0" fontId="0" fillId="5" borderId="3"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wrapText="1"/>
    </xf>
    <xf numFmtId="0" fontId="5" fillId="6" borderId="10"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1"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0" fillId="0" borderId="0" xfId="0" applyAlignment="1">
      <alignment horizontal="center" vertical="top" wrapText="1"/>
    </xf>
    <xf numFmtId="0" fontId="0" fillId="0" borderId="0" xfId="0" applyAlignment="1">
      <alignment horizontal="left" vertical="center" wrapText="1"/>
    </xf>
    <xf numFmtId="0" fontId="0" fillId="0" borderId="1" xfId="0" applyBorder="1" applyAlignment="1">
      <alignment horizontal="left" vertical="center" wrapText="1"/>
    </xf>
    <xf numFmtId="0" fontId="18" fillId="0" borderId="5" xfId="0" applyFont="1" applyBorder="1" applyAlignment="1">
      <alignment horizontal="left" vertical="center" wrapText="1"/>
    </xf>
    <xf numFmtId="0" fontId="18" fillId="0" borderId="9" xfId="0" applyFont="1" applyBorder="1" applyAlignment="1">
      <alignment horizontal="left" vertical="center" wrapText="1"/>
    </xf>
    <xf numFmtId="0" fontId="18" fillId="0" borderId="8" xfId="0" applyFont="1" applyBorder="1" applyAlignment="1">
      <alignment horizontal="left" vertical="center" wrapText="1"/>
    </xf>
    <xf numFmtId="0" fontId="5" fillId="6" borderId="5"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 xfId="0" applyFont="1" applyBorder="1" applyAlignment="1">
      <alignment horizontal="center" vertical="center" wrapText="1"/>
    </xf>
  </cellXfs>
  <cellStyles count="3">
    <cellStyle name="Hyperlink" xfId="2" builtinId="8"/>
    <cellStyle name="Normal" xfId="0" builtinId="0"/>
    <cellStyle name="Normal 2 2" xfId="1" xr:uid="{8F273D24-4CE0-DA42-BEEA-F02BD91F712C}"/>
  </cellStyles>
  <dxfs count="50">
    <dxf>
      <fill>
        <patternFill>
          <bgColor rgb="FF92D050"/>
        </patternFill>
      </fill>
    </dxf>
    <dxf>
      <fill>
        <patternFill>
          <bgColor rgb="FFFFFF00"/>
        </patternFill>
      </fill>
    </dxf>
    <dxf>
      <fill>
        <patternFill>
          <bgColor rgb="FFFFC000"/>
        </patternFill>
      </fill>
    </dxf>
    <dxf>
      <fill>
        <patternFill>
          <bgColor rgb="FFFF0000"/>
        </patternFill>
      </fill>
    </dxf>
    <dxf>
      <font>
        <u val="none"/>
      </font>
      <fill>
        <patternFill>
          <bgColor theme="4"/>
        </patternFill>
      </fill>
    </dxf>
    <dxf>
      <fill>
        <patternFill>
          <bgColor rgb="FFFFC000"/>
        </patternFill>
      </fill>
    </dxf>
    <dxf>
      <fill>
        <patternFill>
          <bgColor rgb="FF92D050"/>
        </patternFill>
      </fill>
    </dxf>
    <dxf>
      <font>
        <u val="none"/>
      </font>
      <fill>
        <patternFill>
          <bgColor rgb="FFFF0000"/>
        </patternFill>
      </fill>
    </dxf>
    <dxf>
      <font>
        <u val="none"/>
        <color theme="1"/>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00206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ont>
        <u val="none"/>
        <color theme="1"/>
      </font>
      <fill>
        <patternFill>
          <bgColor rgb="FFFFC000"/>
        </patternFill>
      </fill>
    </dxf>
    <dxf>
      <font>
        <color theme="0"/>
      </font>
      <fill>
        <patternFill>
          <bgColor rgb="FFFF0000"/>
        </patternFill>
      </fill>
    </dxf>
    <dxf>
      <font>
        <color theme="0"/>
      </font>
      <fill>
        <patternFill>
          <bgColor rgb="FF00B050"/>
        </patternFill>
      </fill>
    </dxf>
    <dxf>
      <font>
        <color theme="0"/>
      </font>
      <fill>
        <patternFill>
          <bgColor rgb="FF00206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2DB4AB"/>
      <color rgb="FF924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hsprogramme.sharepoint.com/sites/MHHS-Internal/dPMO/dPMO%20-%20Elex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tatus Report"/>
      <sheetName val="Project Planning"/>
      <sheetName val="Risks"/>
      <sheetName val="Issues"/>
      <sheetName val="Dependencies"/>
      <sheetName val="Assumptions"/>
      <sheetName val="Benefits Profiling"/>
      <sheetName val="Struct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orms.office.com/r/ZQLFh8RVg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FCD91-8F45-6A43-9C4C-2E8E3D210C1E}">
  <dimension ref="B1:AE177"/>
  <sheetViews>
    <sheetView showGridLines="0" tabSelected="1" zoomScale="70" zoomScaleNormal="70" workbookViewId="0">
      <selection activeCell="I26" sqref="I26"/>
    </sheetView>
  </sheetViews>
  <sheetFormatPr baseColWidth="10" defaultColWidth="11" defaultRowHeight="16" x14ac:dyDescent="0.2"/>
  <cols>
    <col min="1" max="1" width="2.6640625" customWidth="1"/>
    <col min="2" max="3" width="28.6640625" customWidth="1"/>
    <col min="4" max="5" width="28.33203125" customWidth="1"/>
    <col min="6" max="26" width="28.6640625" customWidth="1"/>
    <col min="27" max="27" width="13.6640625" customWidth="1"/>
  </cols>
  <sheetData>
    <row r="1" spans="2:10" ht="34" x14ac:dyDescent="0.4">
      <c r="B1" s="18" t="s">
        <v>0</v>
      </c>
    </row>
    <row r="4" spans="2:10" s="92" customFormat="1" ht="26" x14ac:dyDescent="0.3">
      <c r="B4" s="34" t="s">
        <v>1</v>
      </c>
    </row>
    <row r="5" spans="2:10" ht="21" x14ac:dyDescent="0.25">
      <c r="B5" s="93" t="s">
        <v>2</v>
      </c>
    </row>
    <row r="6" spans="2:10" ht="21" x14ac:dyDescent="0.25">
      <c r="B6" s="93" t="s">
        <v>1460</v>
      </c>
      <c r="J6" s="125"/>
    </row>
    <row r="7" spans="2:10" ht="21" x14ac:dyDescent="0.25">
      <c r="B7" s="93" t="s">
        <v>1461</v>
      </c>
    </row>
    <row r="9" spans="2:10" ht="21" x14ac:dyDescent="0.25">
      <c r="B9" s="94" t="s">
        <v>3</v>
      </c>
      <c r="C9" s="91"/>
    </row>
    <row r="13" spans="2:10" ht="29" x14ac:dyDescent="0.35">
      <c r="B13" s="53" t="s">
        <v>4</v>
      </c>
    </row>
    <row r="14" spans="2:10" ht="26" x14ac:dyDescent="0.3">
      <c r="B14" s="34"/>
    </row>
    <row r="15" spans="2:10" ht="21" x14ac:dyDescent="0.25">
      <c r="B15" s="45" t="s">
        <v>5</v>
      </c>
    </row>
    <row r="17" spans="2:27" ht="40" x14ac:dyDescent="0.2">
      <c r="B17" s="6" t="s">
        <v>6</v>
      </c>
      <c r="C17" s="6" t="s">
        <v>7</v>
      </c>
      <c r="D17" s="6" t="s">
        <v>8</v>
      </c>
      <c r="E17" s="6" t="s">
        <v>9</v>
      </c>
      <c r="F17" s="6" t="s">
        <v>10</v>
      </c>
      <c r="G17" s="6" t="s">
        <v>11</v>
      </c>
      <c r="H17" s="6" t="s">
        <v>12</v>
      </c>
      <c r="I17" s="6" t="s">
        <v>13</v>
      </c>
      <c r="J17" s="6" t="s">
        <v>14</v>
      </c>
      <c r="K17" s="6" t="s">
        <v>15</v>
      </c>
      <c r="L17" s="6" t="s">
        <v>16</v>
      </c>
      <c r="M17" s="6" t="s">
        <v>17</v>
      </c>
      <c r="N17" s="6" t="s">
        <v>18</v>
      </c>
      <c r="O17" s="6" t="s">
        <v>19</v>
      </c>
      <c r="P17" s="6" t="s">
        <v>20</v>
      </c>
      <c r="Q17" s="6" t="s">
        <v>21</v>
      </c>
      <c r="R17" s="6" t="s">
        <v>22</v>
      </c>
      <c r="S17" s="6" t="s">
        <v>23</v>
      </c>
      <c r="T17" s="6" t="s">
        <v>24</v>
      </c>
      <c r="U17" s="6" t="s">
        <v>25</v>
      </c>
      <c r="V17" s="6" t="s">
        <v>26</v>
      </c>
      <c r="W17" s="6" t="s">
        <v>27</v>
      </c>
      <c r="X17" s="6" t="s">
        <v>28</v>
      </c>
      <c r="Y17" s="6" t="s">
        <v>29</v>
      </c>
      <c r="Z17" s="6" t="s">
        <v>30</v>
      </c>
      <c r="AA17" s="6" t="s">
        <v>31</v>
      </c>
    </row>
    <row r="18" spans="2:27" ht="119" x14ac:dyDescent="0.2">
      <c r="B18" s="14" t="s">
        <v>32</v>
      </c>
      <c r="C18" s="14" t="s">
        <v>33</v>
      </c>
      <c r="D18" s="14" t="s">
        <v>34</v>
      </c>
      <c r="E18" s="14" t="s">
        <v>35</v>
      </c>
      <c r="F18" s="14" t="s">
        <v>36</v>
      </c>
      <c r="G18" s="14" t="s">
        <v>37</v>
      </c>
      <c r="H18" s="14" t="s">
        <v>38</v>
      </c>
      <c r="I18" s="14" t="s">
        <v>39</v>
      </c>
      <c r="J18" s="14" t="s">
        <v>40</v>
      </c>
      <c r="K18" s="14" t="s">
        <v>41</v>
      </c>
      <c r="L18" s="14" t="s">
        <v>42</v>
      </c>
      <c r="M18" s="14" t="s">
        <v>43</v>
      </c>
      <c r="N18" s="14" t="s">
        <v>44</v>
      </c>
      <c r="O18" s="14" t="s">
        <v>45</v>
      </c>
      <c r="P18" s="14" t="s">
        <v>46</v>
      </c>
      <c r="Q18" s="14" t="s">
        <v>47</v>
      </c>
      <c r="R18" s="15" t="s">
        <v>48</v>
      </c>
      <c r="S18" s="14" t="s">
        <v>49</v>
      </c>
      <c r="T18" s="14" t="s">
        <v>50</v>
      </c>
      <c r="U18" s="14" t="s">
        <v>51</v>
      </c>
      <c r="V18" s="14" t="s">
        <v>52</v>
      </c>
      <c r="W18" s="14" t="s">
        <v>53</v>
      </c>
      <c r="X18" s="14" t="s">
        <v>54</v>
      </c>
      <c r="Y18" s="14" t="s">
        <v>55</v>
      </c>
      <c r="Z18" s="14" t="s">
        <v>56</v>
      </c>
      <c r="AA18" s="14" t="s">
        <v>57</v>
      </c>
    </row>
    <row r="19" spans="2:27" x14ac:dyDescent="0.2">
      <c r="J19" s="5"/>
    </row>
    <row r="21" spans="2:27" ht="21" x14ac:dyDescent="0.25">
      <c r="B21" s="45" t="s">
        <v>58</v>
      </c>
    </row>
    <row r="23" spans="2:27" ht="20" x14ac:dyDescent="0.2">
      <c r="B23" s="6" t="s">
        <v>10</v>
      </c>
      <c r="C23" s="154" t="s">
        <v>59</v>
      </c>
      <c r="D23" s="155"/>
      <c r="E23" s="155"/>
      <c r="F23" s="156"/>
    </row>
    <row r="24" spans="2:27" ht="35" customHeight="1" x14ac:dyDescent="0.2">
      <c r="B24" s="46" t="s">
        <v>60</v>
      </c>
      <c r="C24" s="130" t="s">
        <v>61</v>
      </c>
      <c r="D24" s="130"/>
      <c r="E24" s="130"/>
      <c r="F24" s="130"/>
      <c r="H24" s="47"/>
      <c r="I24" s="48"/>
    </row>
    <row r="25" spans="2:27" ht="35" customHeight="1" x14ac:dyDescent="0.2">
      <c r="B25" s="46" t="s">
        <v>62</v>
      </c>
      <c r="C25" s="130" t="s">
        <v>63</v>
      </c>
      <c r="D25" s="130"/>
      <c r="E25" s="130"/>
      <c r="F25" s="130"/>
      <c r="H25" s="47"/>
      <c r="I25" s="48"/>
    </row>
    <row r="26" spans="2:27" ht="35" customHeight="1" x14ac:dyDescent="0.2">
      <c r="B26" s="46" t="s">
        <v>64</v>
      </c>
      <c r="C26" s="130" t="s">
        <v>65</v>
      </c>
      <c r="D26" s="130"/>
      <c r="E26" s="130"/>
      <c r="F26" s="130"/>
      <c r="H26" s="47"/>
      <c r="I26" s="48"/>
    </row>
    <row r="27" spans="2:27" ht="35" customHeight="1" x14ac:dyDescent="0.2">
      <c r="B27" s="46" t="s">
        <v>66</v>
      </c>
      <c r="C27" s="130" t="s">
        <v>67</v>
      </c>
      <c r="D27" s="130"/>
      <c r="E27" s="130"/>
      <c r="F27" s="130"/>
      <c r="H27" s="47"/>
      <c r="I27" s="48"/>
    </row>
    <row r="28" spans="2:27" ht="35" customHeight="1" x14ac:dyDescent="0.2">
      <c r="B28" s="46" t="s">
        <v>68</v>
      </c>
      <c r="C28" s="130" t="s">
        <v>69</v>
      </c>
      <c r="D28" s="130"/>
      <c r="E28" s="130"/>
      <c r="F28" s="130"/>
      <c r="H28" s="47"/>
      <c r="I28" s="48"/>
    </row>
    <row r="29" spans="2:27" ht="35" customHeight="1" x14ac:dyDescent="0.2">
      <c r="B29" s="46" t="s">
        <v>70</v>
      </c>
      <c r="C29" s="130" t="s">
        <v>71</v>
      </c>
      <c r="D29" s="130"/>
      <c r="E29" s="130"/>
      <c r="F29" s="130"/>
      <c r="H29" s="47"/>
      <c r="I29" s="48"/>
    </row>
    <row r="30" spans="2:27" ht="35" customHeight="1" x14ac:dyDescent="0.2">
      <c r="B30" s="46" t="s">
        <v>72</v>
      </c>
      <c r="C30" s="130" t="s">
        <v>73</v>
      </c>
      <c r="D30" s="130"/>
      <c r="E30" s="130"/>
      <c r="F30" s="130"/>
      <c r="H30" s="47"/>
      <c r="I30" s="48"/>
    </row>
    <row r="31" spans="2:27" ht="35" customHeight="1" x14ac:dyDescent="0.2">
      <c r="B31" s="46" t="s">
        <v>74</v>
      </c>
      <c r="C31" s="130" t="s">
        <v>75</v>
      </c>
      <c r="D31" s="130"/>
      <c r="E31" s="130"/>
      <c r="F31" s="130"/>
      <c r="H31" s="47"/>
      <c r="I31" s="48"/>
    </row>
    <row r="32" spans="2:27" ht="35" customHeight="1" x14ac:dyDescent="0.2">
      <c r="B32" s="46" t="s">
        <v>76</v>
      </c>
      <c r="C32" s="130" t="s">
        <v>77</v>
      </c>
      <c r="D32" s="130"/>
      <c r="E32" s="130"/>
      <c r="F32" s="130"/>
      <c r="H32" s="47"/>
      <c r="I32" s="48"/>
    </row>
    <row r="33" spans="2:19" ht="35" customHeight="1" x14ac:dyDescent="0.2">
      <c r="B33" s="46" t="s">
        <v>78</v>
      </c>
      <c r="C33" s="130" t="s">
        <v>79</v>
      </c>
      <c r="D33" s="130"/>
      <c r="E33" s="130"/>
      <c r="F33" s="130"/>
      <c r="H33" s="47"/>
      <c r="I33" s="48"/>
    </row>
    <row r="34" spans="2:19" ht="35" customHeight="1" x14ac:dyDescent="0.2">
      <c r="B34" s="46" t="s">
        <v>80</v>
      </c>
      <c r="C34" s="130" t="s">
        <v>81</v>
      </c>
      <c r="D34" s="130"/>
      <c r="E34" s="130"/>
      <c r="F34" s="130"/>
      <c r="H34" s="47"/>
      <c r="I34" s="48"/>
    </row>
    <row r="35" spans="2:19" ht="35" customHeight="1" x14ac:dyDescent="0.2">
      <c r="B35" s="46" t="s">
        <v>82</v>
      </c>
      <c r="C35" s="130" t="s">
        <v>83</v>
      </c>
      <c r="D35" s="130"/>
      <c r="E35" s="130"/>
      <c r="F35" s="130"/>
      <c r="H35" s="47"/>
      <c r="I35" s="48"/>
    </row>
    <row r="36" spans="2:19" ht="35" customHeight="1" x14ac:dyDescent="0.2">
      <c r="B36" s="46" t="s">
        <v>84</v>
      </c>
      <c r="C36" s="130" t="s">
        <v>85</v>
      </c>
      <c r="D36" s="130"/>
      <c r="E36" s="130"/>
      <c r="F36" s="130"/>
      <c r="H36" s="47"/>
      <c r="I36" s="48"/>
    </row>
    <row r="40" spans="2:19" ht="21" x14ac:dyDescent="0.25">
      <c r="B40" s="45" t="s">
        <v>86</v>
      </c>
      <c r="H40" s="45" t="s">
        <v>87</v>
      </c>
    </row>
    <row r="42" spans="2:19" ht="34.25" customHeight="1" x14ac:dyDescent="0.2">
      <c r="B42" s="6"/>
      <c r="C42" s="6" t="s">
        <v>88</v>
      </c>
      <c r="D42" s="6" t="s">
        <v>89</v>
      </c>
      <c r="E42" s="6" t="s">
        <v>90</v>
      </c>
      <c r="F42" s="6" t="s">
        <v>91</v>
      </c>
      <c r="H42" s="6" t="s">
        <v>92</v>
      </c>
      <c r="I42" s="127" t="s">
        <v>93</v>
      </c>
      <c r="J42" s="127"/>
    </row>
    <row r="43" spans="2:19" ht="56" customHeight="1" x14ac:dyDescent="0.2">
      <c r="B43" s="58">
        <v>1</v>
      </c>
      <c r="C43" s="59" t="s">
        <v>94</v>
      </c>
      <c r="D43" s="60" t="s">
        <v>95</v>
      </c>
      <c r="E43" s="59" t="s">
        <v>96</v>
      </c>
      <c r="F43" s="157" t="s">
        <v>97</v>
      </c>
      <c r="H43" s="55" t="s">
        <v>98</v>
      </c>
      <c r="I43" s="132" t="s">
        <v>99</v>
      </c>
      <c r="J43" s="133"/>
    </row>
    <row r="44" spans="2:19" ht="68" x14ac:dyDescent="0.2">
      <c r="B44" s="58">
        <v>2</v>
      </c>
      <c r="C44" s="59" t="s">
        <v>100</v>
      </c>
      <c r="D44" s="60" t="s">
        <v>101</v>
      </c>
      <c r="E44" s="59" t="s">
        <v>102</v>
      </c>
      <c r="F44" s="158"/>
      <c r="H44" s="55" t="s">
        <v>103</v>
      </c>
      <c r="I44" s="134" t="s">
        <v>104</v>
      </c>
      <c r="J44" s="135"/>
    </row>
    <row r="45" spans="2:19" ht="68" x14ac:dyDescent="0.2">
      <c r="B45" s="58">
        <v>3</v>
      </c>
      <c r="C45" s="59" t="s">
        <v>105</v>
      </c>
      <c r="D45" s="60" t="s">
        <v>106</v>
      </c>
      <c r="E45" s="59" t="s">
        <v>107</v>
      </c>
      <c r="F45" s="158"/>
      <c r="H45" s="55" t="s">
        <v>108</v>
      </c>
      <c r="I45" s="136" t="s">
        <v>109</v>
      </c>
      <c r="J45" s="137"/>
    </row>
    <row r="46" spans="2:19" ht="68" x14ac:dyDescent="0.2">
      <c r="B46" s="58">
        <v>4</v>
      </c>
      <c r="C46" s="59" t="s">
        <v>110</v>
      </c>
      <c r="D46" s="60" t="s">
        <v>111</v>
      </c>
      <c r="E46" s="59" t="s">
        <v>112</v>
      </c>
      <c r="F46" s="158"/>
      <c r="H46" s="55" t="s">
        <v>113</v>
      </c>
      <c r="I46" s="138" t="s">
        <v>114</v>
      </c>
      <c r="J46" s="139"/>
    </row>
    <row r="47" spans="2:19" ht="68" x14ac:dyDescent="0.2">
      <c r="B47" s="58">
        <v>5</v>
      </c>
      <c r="C47" s="59" t="s">
        <v>115</v>
      </c>
      <c r="D47" s="60" t="s">
        <v>116</v>
      </c>
      <c r="E47" s="59" t="s">
        <v>117</v>
      </c>
      <c r="F47" s="159"/>
    </row>
    <row r="48" spans="2:19" ht="19" x14ac:dyDescent="0.2">
      <c r="D48" s="49"/>
      <c r="E48" s="49"/>
      <c r="F48" s="49"/>
      <c r="I48" s="31"/>
      <c r="J48" s="31"/>
      <c r="K48" s="31"/>
      <c r="L48" s="31"/>
      <c r="M48" s="31"/>
      <c r="N48" s="31"/>
      <c r="O48" s="31"/>
      <c r="P48" s="31"/>
      <c r="Q48" s="31"/>
      <c r="R48" s="31"/>
      <c r="S48" s="31"/>
    </row>
    <row r="49" spans="2:19" ht="19" x14ac:dyDescent="0.2">
      <c r="D49" s="49"/>
      <c r="E49" s="49"/>
      <c r="F49" s="49"/>
      <c r="I49" s="31"/>
      <c r="J49" s="31"/>
      <c r="K49" s="31"/>
      <c r="L49" s="31"/>
      <c r="M49" s="31"/>
      <c r="N49" s="31"/>
      <c r="O49" s="31"/>
      <c r="P49" s="31"/>
      <c r="Q49" s="31"/>
      <c r="R49" s="31"/>
      <c r="S49" s="31"/>
    </row>
    <row r="50" spans="2:19" ht="19" x14ac:dyDescent="0.2">
      <c r="D50" s="49"/>
      <c r="E50" s="49"/>
      <c r="F50" s="49"/>
      <c r="I50" s="31"/>
      <c r="J50" s="31"/>
      <c r="K50" s="31"/>
      <c r="L50" s="31"/>
      <c r="M50" s="31"/>
      <c r="N50" s="31"/>
      <c r="O50" s="31"/>
      <c r="P50" s="31"/>
      <c r="Q50" s="31"/>
      <c r="R50" s="31"/>
      <c r="S50" s="31"/>
    </row>
    <row r="51" spans="2:19" ht="21" x14ac:dyDescent="0.25">
      <c r="B51" s="45" t="s">
        <v>118</v>
      </c>
      <c r="D51" s="50"/>
      <c r="E51" s="50"/>
      <c r="F51" s="5"/>
      <c r="G51" s="49"/>
      <c r="H51" s="49"/>
      <c r="I51" s="36"/>
      <c r="J51" s="31"/>
      <c r="K51" s="31"/>
      <c r="L51" s="31"/>
      <c r="M51" s="31"/>
      <c r="N51" s="31"/>
      <c r="O51" s="31"/>
      <c r="P51" s="31"/>
      <c r="Q51" s="31"/>
      <c r="R51" s="31"/>
      <c r="S51" s="31"/>
    </row>
    <row r="52" spans="2:19" x14ac:dyDescent="0.2">
      <c r="D52" s="50"/>
      <c r="E52" s="50"/>
      <c r="F52" s="5"/>
      <c r="G52" s="5"/>
      <c r="H52" s="148"/>
      <c r="I52" s="37"/>
      <c r="J52" s="31"/>
      <c r="K52" s="31"/>
      <c r="L52" s="31"/>
      <c r="M52" s="31"/>
      <c r="N52" s="31"/>
      <c r="O52" s="31"/>
      <c r="P52" s="31"/>
      <c r="Q52" s="31"/>
      <c r="R52" s="31"/>
      <c r="S52" s="31"/>
    </row>
    <row r="53" spans="2:19" ht="20" x14ac:dyDescent="0.2">
      <c r="B53" s="51" t="s">
        <v>119</v>
      </c>
      <c r="C53" s="128" t="s">
        <v>59</v>
      </c>
      <c r="D53" s="129"/>
      <c r="E53" s="129"/>
      <c r="F53" s="129"/>
      <c r="G53" s="5"/>
      <c r="H53" s="148"/>
      <c r="I53" s="37"/>
      <c r="J53" s="31"/>
      <c r="K53" s="31"/>
      <c r="L53" s="31"/>
      <c r="M53" s="31"/>
      <c r="N53" s="31"/>
      <c r="O53" s="31"/>
      <c r="P53" s="31"/>
      <c r="Q53" s="31"/>
      <c r="R53" s="31"/>
      <c r="S53" s="31"/>
    </row>
    <row r="54" spans="2:19" ht="35" customHeight="1" x14ac:dyDescent="0.2">
      <c r="B54" s="57" t="s">
        <v>120</v>
      </c>
      <c r="C54" s="151" t="s">
        <v>121</v>
      </c>
      <c r="D54" s="152"/>
      <c r="E54" s="152"/>
      <c r="F54" s="153"/>
      <c r="G54" s="5"/>
      <c r="H54" s="148"/>
      <c r="I54" s="37"/>
      <c r="J54" s="31"/>
      <c r="K54" s="31"/>
      <c r="L54" s="31"/>
      <c r="M54" s="31"/>
      <c r="N54" s="31"/>
      <c r="O54" s="31"/>
      <c r="P54" s="31"/>
      <c r="Q54" s="31"/>
      <c r="R54" s="31"/>
      <c r="S54" s="31"/>
    </row>
    <row r="55" spans="2:19" ht="35" customHeight="1" x14ac:dyDescent="0.2">
      <c r="B55" s="57" t="s">
        <v>122</v>
      </c>
      <c r="C55" s="151" t="s">
        <v>123</v>
      </c>
      <c r="D55" s="152"/>
      <c r="E55" s="152"/>
      <c r="F55" s="153"/>
      <c r="G55" s="5"/>
      <c r="H55" s="148"/>
      <c r="I55" s="37"/>
      <c r="J55" s="31"/>
      <c r="K55" s="31"/>
      <c r="L55" s="31"/>
      <c r="M55" s="31"/>
      <c r="N55" s="31"/>
      <c r="O55" s="31"/>
      <c r="P55" s="31"/>
      <c r="Q55" s="31"/>
      <c r="R55" s="31"/>
      <c r="S55" s="31"/>
    </row>
    <row r="56" spans="2:19" ht="35" customHeight="1" x14ac:dyDescent="0.2">
      <c r="B56" s="57" t="s">
        <v>124</v>
      </c>
      <c r="C56" s="151" t="s">
        <v>125</v>
      </c>
      <c r="D56" s="152"/>
      <c r="E56" s="152"/>
      <c r="F56" s="153"/>
      <c r="G56" s="5"/>
      <c r="H56" s="148"/>
      <c r="I56" s="37"/>
      <c r="J56" s="31"/>
      <c r="K56" s="31"/>
      <c r="L56" s="31"/>
      <c r="M56" s="31"/>
      <c r="N56" s="31"/>
      <c r="O56" s="31"/>
      <c r="P56" s="31"/>
      <c r="Q56" s="31"/>
      <c r="R56" s="31"/>
      <c r="S56" s="31"/>
    </row>
    <row r="57" spans="2:19" ht="35" customHeight="1" x14ac:dyDescent="0.2">
      <c r="B57" s="57" t="s">
        <v>126</v>
      </c>
      <c r="C57" s="151" t="s">
        <v>127</v>
      </c>
      <c r="D57" s="152"/>
      <c r="E57" s="152"/>
      <c r="F57" s="153"/>
      <c r="G57" s="5"/>
      <c r="H57" s="148"/>
      <c r="I57" s="37"/>
      <c r="J57" s="31"/>
      <c r="K57" s="31"/>
      <c r="L57" s="31"/>
      <c r="M57" s="31"/>
      <c r="N57" s="31"/>
      <c r="O57" s="31"/>
      <c r="P57" s="31"/>
      <c r="Q57" s="31"/>
      <c r="R57" s="31"/>
      <c r="S57" s="31"/>
    </row>
    <row r="58" spans="2:19" ht="35" customHeight="1" x14ac:dyDescent="0.2">
      <c r="D58" s="50"/>
      <c r="E58" s="50"/>
      <c r="F58" s="5"/>
      <c r="G58" s="5"/>
      <c r="H58" s="148"/>
      <c r="I58" s="37"/>
      <c r="J58" s="31"/>
      <c r="K58" s="31"/>
      <c r="L58" s="31"/>
      <c r="M58" s="31"/>
      <c r="N58" s="31"/>
      <c r="O58" s="31"/>
      <c r="P58" s="31"/>
      <c r="Q58" s="31"/>
      <c r="R58" s="31"/>
      <c r="S58" s="31"/>
    </row>
    <row r="59" spans="2:19" x14ac:dyDescent="0.2">
      <c r="D59" s="50"/>
      <c r="E59" s="50"/>
      <c r="F59" s="5"/>
      <c r="G59" s="5"/>
      <c r="H59" s="148"/>
      <c r="I59" s="37"/>
      <c r="J59" s="31"/>
      <c r="K59" s="31"/>
      <c r="L59" s="31"/>
      <c r="M59" s="31"/>
      <c r="N59" s="31"/>
      <c r="O59" s="31"/>
      <c r="P59" s="31"/>
      <c r="Q59" s="31"/>
      <c r="R59" s="31"/>
      <c r="S59" s="31"/>
    </row>
    <row r="60" spans="2:19" x14ac:dyDescent="0.2">
      <c r="D60" s="50"/>
      <c r="E60" s="50"/>
      <c r="F60" s="5"/>
      <c r="G60" s="5"/>
      <c r="H60" s="148"/>
      <c r="I60" s="37"/>
      <c r="J60" s="31"/>
      <c r="K60" s="31"/>
      <c r="L60" s="31"/>
      <c r="M60" s="31"/>
      <c r="N60" s="31"/>
      <c r="O60" s="31"/>
      <c r="P60" s="31"/>
      <c r="Q60" s="31"/>
      <c r="R60" s="31"/>
      <c r="S60" s="31"/>
    </row>
    <row r="62" spans="2:19" ht="26" x14ac:dyDescent="0.3">
      <c r="B62" s="34" t="s">
        <v>128</v>
      </c>
    </row>
    <row r="64" spans="2:19" ht="21" x14ac:dyDescent="0.25">
      <c r="B64" s="45" t="s">
        <v>129</v>
      </c>
    </row>
    <row r="65" spans="2:24" ht="40" x14ac:dyDescent="0.2">
      <c r="B65" s="6" t="s">
        <v>6</v>
      </c>
      <c r="C65" s="6" t="s">
        <v>7</v>
      </c>
      <c r="D65" s="6" t="s">
        <v>8</v>
      </c>
      <c r="E65" s="6" t="s">
        <v>9</v>
      </c>
      <c r="F65" s="6" t="s">
        <v>10</v>
      </c>
      <c r="G65" s="6" t="s">
        <v>11</v>
      </c>
      <c r="H65" s="6" t="s">
        <v>12</v>
      </c>
      <c r="I65" s="6" t="s">
        <v>130</v>
      </c>
      <c r="J65" s="6" t="s">
        <v>131</v>
      </c>
      <c r="K65" s="6" t="s">
        <v>16</v>
      </c>
      <c r="L65" s="6" t="s">
        <v>17</v>
      </c>
      <c r="M65" s="6" t="s">
        <v>20</v>
      </c>
      <c r="N65" s="6" t="s">
        <v>21</v>
      </c>
      <c r="O65" s="6" t="s">
        <v>22</v>
      </c>
      <c r="P65" s="6" t="s">
        <v>23</v>
      </c>
      <c r="Q65" s="6" t="s">
        <v>132</v>
      </c>
      <c r="R65" s="6" t="s">
        <v>25</v>
      </c>
      <c r="S65" s="6" t="s">
        <v>26</v>
      </c>
      <c r="T65" s="6" t="s">
        <v>27</v>
      </c>
      <c r="U65" s="6" t="s">
        <v>133</v>
      </c>
      <c r="V65" s="6" t="s">
        <v>30</v>
      </c>
      <c r="W65" s="6" t="s">
        <v>31</v>
      </c>
      <c r="X65" s="36"/>
    </row>
    <row r="66" spans="2:24" ht="146" customHeight="1" x14ac:dyDescent="0.2">
      <c r="B66" s="14" t="s">
        <v>32</v>
      </c>
      <c r="C66" s="14" t="s">
        <v>33</v>
      </c>
      <c r="D66" s="14" t="s">
        <v>34</v>
      </c>
      <c r="E66" s="14" t="s">
        <v>35</v>
      </c>
      <c r="F66" s="14" t="s">
        <v>134</v>
      </c>
      <c r="G66" s="14" t="s">
        <v>37</v>
      </c>
      <c r="H66" s="14" t="s">
        <v>38</v>
      </c>
      <c r="I66" s="14" t="s">
        <v>135</v>
      </c>
      <c r="J66" s="14" t="s">
        <v>136</v>
      </c>
      <c r="K66" s="15" t="s">
        <v>137</v>
      </c>
      <c r="L66" s="15" t="s">
        <v>138</v>
      </c>
      <c r="M66" s="15" t="s">
        <v>139</v>
      </c>
      <c r="N66" s="15" t="s">
        <v>140</v>
      </c>
      <c r="O66" s="15" t="s">
        <v>48</v>
      </c>
      <c r="P66" s="15" t="s">
        <v>49</v>
      </c>
      <c r="Q66" s="14" t="s">
        <v>141</v>
      </c>
      <c r="R66" s="14" t="s">
        <v>142</v>
      </c>
      <c r="S66" s="14" t="s">
        <v>52</v>
      </c>
      <c r="T66" s="14" t="s">
        <v>143</v>
      </c>
      <c r="U66" s="14" t="s">
        <v>144</v>
      </c>
      <c r="V66" s="14" t="s">
        <v>56</v>
      </c>
      <c r="W66" s="14" t="s">
        <v>57</v>
      </c>
      <c r="X66" s="40"/>
    </row>
    <row r="67" spans="2:24" x14ac:dyDescent="0.2">
      <c r="J67" s="5"/>
    </row>
    <row r="68" spans="2:24" ht="16.25" customHeight="1" x14ac:dyDescent="0.3">
      <c r="D68" s="34"/>
      <c r="E68" s="34"/>
    </row>
    <row r="69" spans="2:24" ht="16.25" customHeight="1" x14ac:dyDescent="0.3">
      <c r="I69" s="35"/>
      <c r="J69" s="34"/>
    </row>
    <row r="70" spans="2:24" ht="21" x14ac:dyDescent="0.25">
      <c r="B70" s="45" t="s">
        <v>145</v>
      </c>
    </row>
    <row r="72" spans="2:24" ht="51" customHeight="1" x14ac:dyDescent="0.2">
      <c r="B72" s="6" t="s">
        <v>10</v>
      </c>
      <c r="C72" s="128" t="s">
        <v>59</v>
      </c>
      <c r="D72" s="129"/>
      <c r="E72" s="129"/>
      <c r="F72" s="129"/>
    </row>
    <row r="73" spans="2:24" ht="35" customHeight="1" x14ac:dyDescent="0.2">
      <c r="B73" s="46" t="s">
        <v>60</v>
      </c>
      <c r="C73" s="126" t="s">
        <v>146</v>
      </c>
      <c r="D73" s="126"/>
      <c r="E73" s="126"/>
      <c r="F73" s="126"/>
    </row>
    <row r="74" spans="2:24" ht="35" customHeight="1" x14ac:dyDescent="0.2">
      <c r="B74" s="46" t="s">
        <v>62</v>
      </c>
      <c r="C74" s="126" t="s">
        <v>147</v>
      </c>
      <c r="D74" s="126"/>
      <c r="E74" s="126"/>
      <c r="F74" s="126"/>
    </row>
    <row r="75" spans="2:24" ht="35" customHeight="1" x14ac:dyDescent="0.2">
      <c r="B75" s="46" t="s">
        <v>64</v>
      </c>
      <c r="C75" s="126" t="s">
        <v>148</v>
      </c>
      <c r="D75" s="126"/>
      <c r="E75" s="126"/>
      <c r="F75" s="126"/>
    </row>
    <row r="76" spans="2:24" ht="35" customHeight="1" x14ac:dyDescent="0.2">
      <c r="B76" s="46" t="s">
        <v>66</v>
      </c>
      <c r="C76" s="126" t="s">
        <v>149</v>
      </c>
      <c r="D76" s="126"/>
      <c r="E76" s="126"/>
      <c r="F76" s="126"/>
      <c r="H76" s="37"/>
      <c r="I76" s="38"/>
      <c r="J76" s="38"/>
    </row>
    <row r="77" spans="2:24" ht="35" customHeight="1" x14ac:dyDescent="0.2">
      <c r="B77" s="46" t="s">
        <v>68</v>
      </c>
      <c r="C77" s="126" t="s">
        <v>150</v>
      </c>
      <c r="D77" s="126"/>
      <c r="E77" s="126"/>
      <c r="F77" s="126"/>
      <c r="G77" s="31"/>
      <c r="H77" s="31"/>
      <c r="I77" s="37"/>
      <c r="J77" s="38"/>
      <c r="K77" s="38"/>
    </row>
    <row r="78" spans="2:24" ht="35" customHeight="1" x14ac:dyDescent="0.2">
      <c r="B78" s="46" t="s">
        <v>70</v>
      </c>
      <c r="C78" s="126" t="s">
        <v>151</v>
      </c>
      <c r="D78" s="126"/>
      <c r="E78" s="126"/>
      <c r="F78" s="126"/>
    </row>
    <row r="79" spans="2:24" ht="35" customHeight="1" x14ac:dyDescent="0.2">
      <c r="B79" s="46" t="s">
        <v>72</v>
      </c>
      <c r="C79" s="126" t="s">
        <v>152</v>
      </c>
      <c r="D79" s="126"/>
      <c r="E79" s="126"/>
      <c r="F79" s="126"/>
    </row>
    <row r="80" spans="2:24" ht="35" customHeight="1" x14ac:dyDescent="0.2">
      <c r="B80" s="46" t="s">
        <v>74</v>
      </c>
      <c r="C80" s="126" t="s">
        <v>153</v>
      </c>
      <c r="D80" s="126"/>
      <c r="E80" s="126"/>
      <c r="F80" s="126"/>
    </row>
    <row r="81" spans="2:10" ht="35" customHeight="1" x14ac:dyDescent="0.2">
      <c r="B81" s="46" t="s">
        <v>76</v>
      </c>
      <c r="C81" s="126" t="s">
        <v>154</v>
      </c>
      <c r="D81" s="126"/>
      <c r="E81" s="126"/>
      <c r="F81" s="126"/>
    </row>
    <row r="82" spans="2:10" ht="35" customHeight="1" x14ac:dyDescent="0.2">
      <c r="B82" s="46" t="s">
        <v>78</v>
      </c>
      <c r="C82" s="126" t="s">
        <v>155</v>
      </c>
      <c r="D82" s="126"/>
      <c r="E82" s="126"/>
      <c r="F82" s="126"/>
    </row>
    <row r="83" spans="2:10" ht="35" customHeight="1" x14ac:dyDescent="0.2">
      <c r="B83" s="46" t="s">
        <v>80</v>
      </c>
      <c r="C83" s="126" t="s">
        <v>156</v>
      </c>
      <c r="D83" s="126"/>
      <c r="E83" s="126"/>
      <c r="F83" s="126"/>
    </row>
    <row r="84" spans="2:10" ht="35" customHeight="1" x14ac:dyDescent="0.2">
      <c r="B84" s="46" t="s">
        <v>82</v>
      </c>
      <c r="C84" s="126" t="s">
        <v>157</v>
      </c>
      <c r="D84" s="126"/>
      <c r="E84" s="126"/>
      <c r="F84" s="126"/>
    </row>
    <row r="85" spans="2:10" ht="35" customHeight="1" x14ac:dyDescent="0.2">
      <c r="B85" s="46" t="s">
        <v>84</v>
      </c>
      <c r="C85" s="126" t="s">
        <v>158</v>
      </c>
      <c r="D85" s="126"/>
      <c r="E85" s="126"/>
      <c r="F85" s="126"/>
    </row>
    <row r="89" spans="2:10" ht="21" x14ac:dyDescent="0.25">
      <c r="B89" s="45" t="s">
        <v>159</v>
      </c>
      <c r="H89" s="45" t="s">
        <v>160</v>
      </c>
    </row>
    <row r="91" spans="2:10" ht="20" x14ac:dyDescent="0.2">
      <c r="B91" s="51"/>
      <c r="C91" s="141" t="s">
        <v>161</v>
      </c>
      <c r="D91" s="142"/>
      <c r="E91" s="143"/>
      <c r="F91" s="51" t="s">
        <v>91</v>
      </c>
      <c r="H91" s="6" t="s">
        <v>92</v>
      </c>
      <c r="I91" s="127" t="s">
        <v>93</v>
      </c>
      <c r="J91" s="127"/>
    </row>
    <row r="92" spans="2:10" ht="42" customHeight="1" x14ac:dyDescent="0.2">
      <c r="B92" s="52">
        <v>1</v>
      </c>
      <c r="C92" s="144" t="s">
        <v>95</v>
      </c>
      <c r="D92" s="144"/>
      <c r="E92" s="144"/>
      <c r="F92" s="140" t="s">
        <v>97</v>
      </c>
      <c r="H92" s="55">
        <v>1</v>
      </c>
      <c r="I92" s="132" t="s">
        <v>99</v>
      </c>
      <c r="J92" s="133"/>
    </row>
    <row r="93" spans="2:10" ht="42" customHeight="1" x14ac:dyDescent="0.2">
      <c r="B93" s="52">
        <v>2</v>
      </c>
      <c r="C93" s="144" t="s">
        <v>101</v>
      </c>
      <c r="D93" s="144"/>
      <c r="E93" s="144"/>
      <c r="F93" s="140"/>
      <c r="H93" s="55" t="s">
        <v>162</v>
      </c>
      <c r="I93" s="134" t="s">
        <v>104</v>
      </c>
      <c r="J93" s="135"/>
    </row>
    <row r="94" spans="2:10" ht="42" customHeight="1" x14ac:dyDescent="0.2">
      <c r="B94" s="52">
        <v>3</v>
      </c>
      <c r="C94" s="144" t="s">
        <v>106</v>
      </c>
      <c r="D94" s="144"/>
      <c r="E94" s="144"/>
      <c r="F94" s="140"/>
      <c r="H94" s="55">
        <v>4</v>
      </c>
      <c r="I94" s="136" t="s">
        <v>109</v>
      </c>
      <c r="J94" s="137"/>
    </row>
    <row r="95" spans="2:10" ht="42" customHeight="1" x14ac:dyDescent="0.2">
      <c r="B95" s="52">
        <v>4</v>
      </c>
      <c r="C95" s="144" t="s">
        <v>111</v>
      </c>
      <c r="D95" s="144"/>
      <c r="E95" s="144"/>
      <c r="F95" s="140"/>
      <c r="H95" s="55">
        <v>5</v>
      </c>
      <c r="I95" s="138" t="s">
        <v>114</v>
      </c>
      <c r="J95" s="139"/>
    </row>
    <row r="96" spans="2:10" ht="42" customHeight="1" x14ac:dyDescent="0.2">
      <c r="B96" s="52">
        <v>5</v>
      </c>
      <c r="C96" s="144" t="s">
        <v>116</v>
      </c>
      <c r="D96" s="144"/>
      <c r="E96" s="144"/>
      <c r="F96" s="140"/>
    </row>
    <row r="97" spans="2:19" x14ac:dyDescent="0.2">
      <c r="B97" s="40"/>
      <c r="C97" s="149"/>
      <c r="D97" s="149"/>
      <c r="E97" s="149"/>
      <c r="F97" s="149"/>
    </row>
    <row r="98" spans="2:19" x14ac:dyDescent="0.2">
      <c r="B98" s="40"/>
      <c r="C98" s="149"/>
      <c r="D98" s="149"/>
      <c r="E98" s="149"/>
      <c r="F98" s="149"/>
    </row>
    <row r="99" spans="2:19" x14ac:dyDescent="0.2">
      <c r="B99" s="40"/>
      <c r="C99" s="54"/>
      <c r="D99" s="54"/>
      <c r="E99" s="54"/>
      <c r="F99" s="54"/>
    </row>
    <row r="100" spans="2:19" ht="21" x14ac:dyDescent="0.25">
      <c r="B100" s="45" t="s">
        <v>163</v>
      </c>
      <c r="C100" s="150"/>
      <c r="D100" s="150"/>
      <c r="E100" s="150"/>
      <c r="F100" s="150"/>
    </row>
    <row r="101" spans="2:19" ht="20" x14ac:dyDescent="0.2">
      <c r="B101" s="6" t="s">
        <v>119</v>
      </c>
      <c r="C101" s="128" t="s">
        <v>59</v>
      </c>
      <c r="D101" s="129"/>
      <c r="E101" s="129"/>
      <c r="F101" s="129"/>
    </row>
    <row r="102" spans="2:19" ht="35" customHeight="1" x14ac:dyDescent="0.2">
      <c r="B102" s="65" t="s">
        <v>164</v>
      </c>
      <c r="C102" s="145" t="s">
        <v>165</v>
      </c>
      <c r="D102" s="146"/>
      <c r="E102" s="146"/>
      <c r="F102" s="147"/>
      <c r="G102" s="5"/>
      <c r="I102" s="37"/>
      <c r="J102" s="31"/>
      <c r="K102" s="31"/>
      <c r="L102" s="31"/>
      <c r="M102" s="31"/>
      <c r="N102" s="31"/>
      <c r="O102" s="31"/>
      <c r="P102" s="31"/>
      <c r="Q102" s="31"/>
      <c r="R102" s="31"/>
      <c r="S102" s="31"/>
    </row>
    <row r="103" spans="2:19" ht="35" customHeight="1" x14ac:dyDescent="0.2">
      <c r="B103" s="65" t="s">
        <v>124</v>
      </c>
      <c r="C103" s="145" t="s">
        <v>166</v>
      </c>
      <c r="D103" s="146"/>
      <c r="E103" s="146"/>
      <c r="F103" s="147"/>
    </row>
    <row r="104" spans="2:19" ht="35" customHeight="1" x14ac:dyDescent="0.2">
      <c r="B104" s="65" t="s">
        <v>167</v>
      </c>
      <c r="C104" s="145" t="s">
        <v>168</v>
      </c>
      <c r="D104" s="146"/>
      <c r="E104" s="146"/>
      <c r="F104" s="147"/>
    </row>
    <row r="109" spans="2:19" ht="26" x14ac:dyDescent="0.3">
      <c r="B109" s="34" t="s">
        <v>169</v>
      </c>
    </row>
    <row r="110" spans="2:19" ht="26" x14ac:dyDescent="0.3">
      <c r="B110" s="34"/>
    </row>
    <row r="111" spans="2:19" ht="21" x14ac:dyDescent="0.25">
      <c r="B111" s="45" t="s">
        <v>170</v>
      </c>
    </row>
    <row r="113" spans="2:27" ht="40" x14ac:dyDescent="0.2">
      <c r="B113" s="6" t="s">
        <v>6</v>
      </c>
      <c r="C113" s="6" t="s">
        <v>7</v>
      </c>
      <c r="D113" s="6" t="s">
        <v>8</v>
      </c>
      <c r="E113" s="6" t="s">
        <v>9</v>
      </c>
      <c r="F113" s="6" t="s">
        <v>10</v>
      </c>
      <c r="G113" s="6" t="s">
        <v>11</v>
      </c>
      <c r="H113" s="6" t="s">
        <v>12</v>
      </c>
      <c r="I113" s="6" t="s">
        <v>171</v>
      </c>
      <c r="J113" s="6" t="s">
        <v>172</v>
      </c>
      <c r="K113" s="6" t="s">
        <v>173</v>
      </c>
      <c r="L113" s="6" t="s">
        <v>174</v>
      </c>
      <c r="M113" s="6" t="s">
        <v>175</v>
      </c>
      <c r="N113" s="6" t="s">
        <v>176</v>
      </c>
      <c r="O113" s="6" t="s">
        <v>30</v>
      </c>
      <c r="P113" s="6" t="s">
        <v>31</v>
      </c>
      <c r="Q113" s="49"/>
      <c r="R113" s="49"/>
      <c r="S113" s="49"/>
      <c r="T113" s="49"/>
      <c r="U113" s="49"/>
      <c r="V113" s="49"/>
      <c r="W113" s="49"/>
      <c r="X113" s="49"/>
      <c r="Y113" s="49"/>
      <c r="Z113" s="49"/>
      <c r="AA113" s="49"/>
    </row>
    <row r="114" spans="2:27" ht="51" x14ac:dyDescent="0.2">
      <c r="B114" s="14" t="s">
        <v>32</v>
      </c>
      <c r="C114" s="14" t="s">
        <v>177</v>
      </c>
      <c r="D114" s="14" t="s">
        <v>34</v>
      </c>
      <c r="E114" s="14" t="s">
        <v>35</v>
      </c>
      <c r="F114" s="14" t="s">
        <v>178</v>
      </c>
      <c r="G114" s="14" t="s">
        <v>37</v>
      </c>
      <c r="H114" s="14" t="s">
        <v>38</v>
      </c>
      <c r="I114" s="14" t="s">
        <v>179</v>
      </c>
      <c r="J114" s="14" t="s">
        <v>180</v>
      </c>
      <c r="K114" s="14" t="s">
        <v>181</v>
      </c>
      <c r="L114" s="14" t="s">
        <v>182</v>
      </c>
      <c r="M114" s="14" t="s">
        <v>183</v>
      </c>
      <c r="N114" s="14" t="s">
        <v>184</v>
      </c>
      <c r="O114" s="14" t="s">
        <v>56</v>
      </c>
      <c r="P114" s="14" t="s">
        <v>57</v>
      </c>
      <c r="Q114" s="40"/>
      <c r="R114" s="54"/>
      <c r="S114" s="40"/>
      <c r="T114" s="40"/>
      <c r="U114" s="40"/>
      <c r="V114" s="40"/>
      <c r="W114" s="40"/>
      <c r="X114" s="40"/>
      <c r="Y114" s="40"/>
      <c r="Z114" s="40"/>
      <c r="AA114" s="40"/>
    </row>
    <row r="117" spans="2:27" ht="21" x14ac:dyDescent="0.25">
      <c r="B117" s="45" t="s">
        <v>185</v>
      </c>
    </row>
    <row r="119" spans="2:27" ht="20" x14ac:dyDescent="0.2">
      <c r="B119" s="6" t="s">
        <v>10</v>
      </c>
      <c r="C119" s="128" t="s">
        <v>59</v>
      </c>
      <c r="D119" s="129"/>
      <c r="E119" s="129"/>
      <c r="F119" s="129"/>
    </row>
    <row r="120" spans="2:27" ht="35" customHeight="1" x14ac:dyDescent="0.2">
      <c r="B120" s="46" t="s">
        <v>60</v>
      </c>
      <c r="C120" s="130" t="s">
        <v>186</v>
      </c>
      <c r="D120" s="130"/>
      <c r="E120" s="130"/>
      <c r="F120" s="130"/>
      <c r="H120" s="47"/>
      <c r="I120" s="48"/>
    </row>
    <row r="121" spans="2:27" ht="35" customHeight="1" x14ac:dyDescent="0.2">
      <c r="B121" s="46" t="s">
        <v>62</v>
      </c>
      <c r="C121" s="130" t="s">
        <v>187</v>
      </c>
      <c r="D121" s="130"/>
      <c r="E121" s="130"/>
      <c r="F121" s="130"/>
      <c r="H121" s="47"/>
      <c r="I121" s="48"/>
    </row>
    <row r="122" spans="2:27" ht="35" customHeight="1" x14ac:dyDescent="0.2">
      <c r="B122" s="46" t="s">
        <v>64</v>
      </c>
      <c r="C122" s="130" t="s">
        <v>188</v>
      </c>
      <c r="D122" s="130"/>
      <c r="E122" s="130"/>
      <c r="F122" s="130"/>
      <c r="H122" s="47"/>
      <c r="I122" s="48"/>
    </row>
    <row r="123" spans="2:27" ht="35" customHeight="1" x14ac:dyDescent="0.2">
      <c r="B123" s="46" t="s">
        <v>66</v>
      </c>
      <c r="C123" s="130" t="s">
        <v>189</v>
      </c>
      <c r="D123" s="130"/>
      <c r="E123" s="130"/>
      <c r="F123" s="130"/>
      <c r="H123" s="47"/>
      <c r="I123" s="48"/>
    </row>
    <row r="124" spans="2:27" ht="35" customHeight="1" x14ac:dyDescent="0.2">
      <c r="B124" s="46" t="s">
        <v>68</v>
      </c>
      <c r="C124" s="130" t="s">
        <v>190</v>
      </c>
      <c r="D124" s="130"/>
      <c r="E124" s="130"/>
      <c r="F124" s="130"/>
      <c r="H124" s="47"/>
      <c r="I124" s="48"/>
    </row>
    <row r="125" spans="2:27" ht="35" customHeight="1" x14ac:dyDescent="0.2">
      <c r="B125" s="46" t="s">
        <v>70</v>
      </c>
      <c r="C125" s="130" t="s">
        <v>191</v>
      </c>
      <c r="D125" s="130"/>
      <c r="E125" s="130"/>
      <c r="F125" s="130"/>
      <c r="H125" s="47"/>
      <c r="I125" s="48"/>
    </row>
    <row r="126" spans="2:27" ht="35" customHeight="1" x14ac:dyDescent="0.2">
      <c r="B126" s="46" t="s">
        <v>72</v>
      </c>
      <c r="C126" s="130" t="s">
        <v>192</v>
      </c>
      <c r="D126" s="130"/>
      <c r="E126" s="130"/>
      <c r="F126" s="130"/>
      <c r="H126" s="47"/>
      <c r="I126" s="48"/>
    </row>
    <row r="127" spans="2:27" ht="35" customHeight="1" x14ac:dyDescent="0.2">
      <c r="B127" s="46" t="s">
        <v>74</v>
      </c>
      <c r="C127" s="130" t="s">
        <v>193</v>
      </c>
      <c r="D127" s="130"/>
      <c r="E127" s="130"/>
      <c r="F127" s="130"/>
      <c r="H127" s="47"/>
      <c r="I127" s="48"/>
    </row>
    <row r="128" spans="2:27" ht="35" customHeight="1" x14ac:dyDescent="0.2">
      <c r="B128" s="46" t="s">
        <v>76</v>
      </c>
      <c r="C128" s="130" t="s">
        <v>194</v>
      </c>
      <c r="D128" s="130"/>
      <c r="E128" s="130"/>
      <c r="F128" s="130"/>
      <c r="H128" s="47"/>
      <c r="I128" s="48"/>
    </row>
    <row r="129" spans="2:9" ht="35" customHeight="1" x14ac:dyDescent="0.2">
      <c r="B129" s="46" t="s">
        <v>78</v>
      </c>
      <c r="C129" s="130" t="s">
        <v>195</v>
      </c>
      <c r="D129" s="130"/>
      <c r="E129" s="130"/>
      <c r="F129" s="130"/>
      <c r="H129" s="47"/>
      <c r="I129" s="48"/>
    </row>
    <row r="130" spans="2:9" ht="35" customHeight="1" x14ac:dyDescent="0.2">
      <c r="B130" s="46" t="s">
        <v>80</v>
      </c>
      <c r="C130" s="130" t="s">
        <v>196</v>
      </c>
      <c r="D130" s="130"/>
      <c r="E130" s="130"/>
      <c r="F130" s="130"/>
      <c r="H130" s="47"/>
      <c r="I130" s="48"/>
    </row>
    <row r="131" spans="2:9" ht="35" customHeight="1" x14ac:dyDescent="0.2">
      <c r="B131" s="46" t="s">
        <v>82</v>
      </c>
      <c r="C131" s="130" t="s">
        <v>197</v>
      </c>
      <c r="D131" s="130"/>
      <c r="E131" s="130"/>
      <c r="F131" s="130"/>
      <c r="H131" s="47"/>
      <c r="I131" s="48"/>
    </row>
    <row r="132" spans="2:9" ht="35" customHeight="1" x14ac:dyDescent="0.2">
      <c r="B132" s="46" t="s">
        <v>84</v>
      </c>
      <c r="C132" s="130" t="s">
        <v>198</v>
      </c>
      <c r="D132" s="130"/>
      <c r="E132" s="130"/>
      <c r="F132" s="130"/>
      <c r="H132" s="47"/>
      <c r="I132" s="48"/>
    </row>
    <row r="135" spans="2:9" ht="21" x14ac:dyDescent="0.25">
      <c r="B135" s="45" t="s">
        <v>199</v>
      </c>
    </row>
    <row r="137" spans="2:9" ht="20" x14ac:dyDescent="0.2">
      <c r="B137" s="6" t="s">
        <v>173</v>
      </c>
      <c r="C137" s="127" t="s">
        <v>200</v>
      </c>
      <c r="D137" s="127"/>
      <c r="E137" s="127"/>
      <c r="F137" s="127"/>
    </row>
    <row r="138" spans="2:9" ht="35" customHeight="1" x14ac:dyDescent="0.2">
      <c r="B138" s="62" t="s">
        <v>201</v>
      </c>
      <c r="C138" s="126" t="s">
        <v>202</v>
      </c>
      <c r="D138" s="126"/>
      <c r="E138" s="126"/>
      <c r="F138" s="126"/>
    </row>
    <row r="139" spans="2:9" ht="35" customHeight="1" x14ac:dyDescent="0.2">
      <c r="B139" s="63" t="s">
        <v>203</v>
      </c>
      <c r="C139" s="126" t="s">
        <v>204</v>
      </c>
      <c r="D139" s="126"/>
      <c r="E139" s="126"/>
      <c r="F139" s="126"/>
    </row>
    <row r="140" spans="2:9" ht="35" customHeight="1" x14ac:dyDescent="0.2">
      <c r="B140" s="64" t="s">
        <v>205</v>
      </c>
      <c r="C140" s="131" t="s">
        <v>206</v>
      </c>
      <c r="D140" s="131"/>
      <c r="E140" s="131"/>
      <c r="F140" s="131"/>
    </row>
    <row r="146" spans="2:31" ht="26" x14ac:dyDescent="0.3">
      <c r="B146" s="34" t="s">
        <v>207</v>
      </c>
    </row>
    <row r="147" spans="2:31" ht="26" x14ac:dyDescent="0.3">
      <c r="B147" s="34"/>
    </row>
    <row r="148" spans="2:31" ht="21" x14ac:dyDescent="0.25">
      <c r="B148" s="45" t="s">
        <v>208</v>
      </c>
    </row>
    <row r="150" spans="2:31" ht="40" x14ac:dyDescent="0.2">
      <c r="B150" s="6" t="s">
        <v>6</v>
      </c>
      <c r="C150" s="6" t="s">
        <v>7</v>
      </c>
      <c r="D150" s="6" t="s">
        <v>8</v>
      </c>
      <c r="E150" s="6" t="s">
        <v>10</v>
      </c>
      <c r="F150" s="6" t="s">
        <v>11</v>
      </c>
      <c r="G150" s="6" t="s">
        <v>12</v>
      </c>
      <c r="H150" s="6" t="s">
        <v>209</v>
      </c>
      <c r="I150" s="6" t="s">
        <v>210</v>
      </c>
      <c r="J150" s="6" t="s">
        <v>211</v>
      </c>
      <c r="K150" s="6" t="s">
        <v>212</v>
      </c>
      <c r="L150" s="6" t="s">
        <v>172</v>
      </c>
      <c r="M150" s="6" t="s">
        <v>173</v>
      </c>
      <c r="N150" s="6" t="s">
        <v>213</v>
      </c>
      <c r="O150" s="6" t="s">
        <v>214</v>
      </c>
      <c r="P150" s="6" t="s">
        <v>174</v>
      </c>
      <c r="Q150" s="6" t="s">
        <v>175</v>
      </c>
      <c r="R150" s="6" t="s">
        <v>215</v>
      </c>
      <c r="S150" s="6" t="s">
        <v>30</v>
      </c>
      <c r="T150" s="6" t="s">
        <v>31</v>
      </c>
      <c r="U150" s="49"/>
      <c r="V150" s="49"/>
      <c r="W150" s="49"/>
      <c r="X150" s="49"/>
      <c r="Y150" s="49"/>
      <c r="Z150" s="49"/>
      <c r="AA150" s="49"/>
      <c r="AB150" s="49"/>
      <c r="AC150" s="49"/>
      <c r="AD150" s="49"/>
      <c r="AE150" s="49"/>
    </row>
    <row r="151" spans="2:31" ht="68" x14ac:dyDescent="0.2">
      <c r="B151" s="14" t="s">
        <v>32</v>
      </c>
      <c r="C151" s="14" t="s">
        <v>177</v>
      </c>
      <c r="D151" s="14" t="s">
        <v>34</v>
      </c>
      <c r="E151" s="14" t="s">
        <v>216</v>
      </c>
      <c r="F151" s="14" t="s">
        <v>37</v>
      </c>
      <c r="G151" s="14" t="s">
        <v>38</v>
      </c>
      <c r="H151" s="14" t="s">
        <v>217</v>
      </c>
      <c r="I151" s="14" t="s">
        <v>218</v>
      </c>
      <c r="J151" s="14" t="s">
        <v>219</v>
      </c>
      <c r="K151" s="14" t="s">
        <v>220</v>
      </c>
      <c r="L151" s="14" t="s">
        <v>221</v>
      </c>
      <c r="M151" s="14" t="s">
        <v>222</v>
      </c>
      <c r="N151" s="14" t="s">
        <v>223</v>
      </c>
      <c r="O151" s="14" t="s">
        <v>224</v>
      </c>
      <c r="P151" s="14" t="s">
        <v>225</v>
      </c>
      <c r="Q151" s="14" t="s">
        <v>183</v>
      </c>
      <c r="R151" s="14" t="s">
        <v>226</v>
      </c>
      <c r="S151" s="14" t="s">
        <v>56</v>
      </c>
      <c r="T151" s="14" t="s">
        <v>57</v>
      </c>
      <c r="U151" s="40"/>
      <c r="V151" s="54"/>
      <c r="W151" s="40"/>
      <c r="X151" s="40"/>
      <c r="Y151" s="40"/>
      <c r="Z151" s="40"/>
      <c r="AA151" s="40"/>
      <c r="AB151" s="40"/>
      <c r="AC151" s="40"/>
      <c r="AD151" s="40"/>
      <c r="AE151" s="40"/>
    </row>
    <row r="154" spans="2:31" ht="21" x14ac:dyDescent="0.25">
      <c r="B154" s="45" t="s">
        <v>227</v>
      </c>
    </row>
    <row r="156" spans="2:31" ht="20" x14ac:dyDescent="0.2">
      <c r="B156" s="6" t="s">
        <v>10</v>
      </c>
      <c r="C156" s="128" t="s">
        <v>59</v>
      </c>
      <c r="D156" s="129"/>
      <c r="E156" s="129"/>
      <c r="F156" s="129"/>
    </row>
    <row r="157" spans="2:31" ht="31.25" customHeight="1" x14ac:dyDescent="0.2">
      <c r="B157" s="46" t="s">
        <v>60</v>
      </c>
      <c r="C157" s="130" t="s">
        <v>228</v>
      </c>
      <c r="D157" s="130"/>
      <c r="E157" s="130"/>
      <c r="F157" s="130"/>
      <c r="H157" s="47"/>
      <c r="I157" s="48"/>
    </row>
    <row r="158" spans="2:31" ht="17" x14ac:dyDescent="0.2">
      <c r="B158" s="46" t="s">
        <v>62</v>
      </c>
      <c r="C158" s="130" t="s">
        <v>229</v>
      </c>
      <c r="D158" s="130"/>
      <c r="E158" s="130"/>
      <c r="F158" s="130"/>
      <c r="H158" s="47"/>
      <c r="I158" s="48"/>
    </row>
    <row r="159" spans="2:31" ht="22.25" customHeight="1" x14ac:dyDescent="0.2">
      <c r="B159" s="46" t="s">
        <v>64</v>
      </c>
      <c r="C159" s="130" t="s">
        <v>230</v>
      </c>
      <c r="D159" s="130"/>
      <c r="E159" s="130"/>
      <c r="F159" s="130"/>
      <c r="H159" s="47"/>
      <c r="I159" s="48"/>
    </row>
    <row r="160" spans="2:31" ht="29" customHeight="1" x14ac:dyDescent="0.2">
      <c r="B160" s="46" t="s">
        <v>66</v>
      </c>
      <c r="C160" s="130" t="s">
        <v>231</v>
      </c>
      <c r="D160" s="130"/>
      <c r="E160" s="130"/>
      <c r="F160" s="130"/>
      <c r="H160" s="47"/>
      <c r="I160" s="48"/>
    </row>
    <row r="161" spans="2:12" ht="17" x14ac:dyDescent="0.2">
      <c r="B161" s="46" t="s">
        <v>68</v>
      </c>
      <c r="C161" s="130" t="s">
        <v>232</v>
      </c>
      <c r="D161" s="130"/>
      <c r="E161" s="130"/>
      <c r="F161" s="130"/>
      <c r="H161" s="47"/>
      <c r="I161" s="48"/>
    </row>
    <row r="162" spans="2:12" ht="17" x14ac:dyDescent="0.2">
      <c r="B162" s="46" t="s">
        <v>70</v>
      </c>
      <c r="C162" s="130" t="s">
        <v>233</v>
      </c>
      <c r="D162" s="130"/>
      <c r="E162" s="130"/>
      <c r="F162" s="130"/>
      <c r="H162" s="47"/>
      <c r="I162" s="48"/>
    </row>
    <row r="163" spans="2:12" ht="17" x14ac:dyDescent="0.2">
      <c r="B163" s="46" t="s">
        <v>72</v>
      </c>
      <c r="C163" s="130" t="s">
        <v>234</v>
      </c>
      <c r="D163" s="130"/>
      <c r="E163" s="130"/>
      <c r="F163" s="130"/>
      <c r="H163" s="47"/>
      <c r="I163" s="48"/>
    </row>
    <row r="164" spans="2:12" ht="17" x14ac:dyDescent="0.2">
      <c r="B164" s="46" t="s">
        <v>74</v>
      </c>
      <c r="C164" s="130" t="s">
        <v>235</v>
      </c>
      <c r="D164" s="130"/>
      <c r="E164" s="130"/>
      <c r="F164" s="130"/>
      <c r="H164" s="47"/>
      <c r="I164" s="48"/>
    </row>
    <row r="165" spans="2:12" ht="17" x14ac:dyDescent="0.2">
      <c r="B165" s="46" t="s">
        <v>76</v>
      </c>
      <c r="C165" s="130" t="s">
        <v>236</v>
      </c>
      <c r="D165" s="130"/>
      <c r="E165" s="130"/>
      <c r="F165" s="130"/>
      <c r="H165" s="47"/>
      <c r="I165" s="48"/>
    </row>
    <row r="166" spans="2:12" ht="17" x14ac:dyDescent="0.2">
      <c r="B166" s="46" t="s">
        <v>78</v>
      </c>
      <c r="C166" s="130" t="s">
        <v>237</v>
      </c>
      <c r="D166" s="130"/>
      <c r="E166" s="130"/>
      <c r="F166" s="130"/>
      <c r="H166" s="47"/>
      <c r="I166" s="48"/>
    </row>
    <row r="167" spans="2:12" ht="17" x14ac:dyDescent="0.2">
      <c r="B167" s="46" t="s">
        <v>80</v>
      </c>
      <c r="C167" s="130" t="s">
        <v>238</v>
      </c>
      <c r="D167" s="130"/>
      <c r="E167" s="130"/>
      <c r="F167" s="130"/>
      <c r="H167" s="47"/>
      <c r="I167" s="48"/>
    </row>
    <row r="168" spans="2:12" ht="17" x14ac:dyDescent="0.2">
      <c r="B168" s="46" t="s">
        <v>82</v>
      </c>
      <c r="C168" s="130" t="s">
        <v>239</v>
      </c>
      <c r="D168" s="130"/>
      <c r="E168" s="130"/>
      <c r="F168" s="130"/>
      <c r="H168" s="47"/>
      <c r="I168" s="48"/>
    </row>
    <row r="169" spans="2:12" ht="17" x14ac:dyDescent="0.2">
      <c r="B169" s="46" t="s">
        <v>84</v>
      </c>
      <c r="C169" s="130" t="s">
        <v>240</v>
      </c>
      <c r="D169" s="130"/>
      <c r="E169" s="130"/>
      <c r="F169" s="130"/>
      <c r="H169" s="47"/>
      <c r="I169" s="48"/>
    </row>
    <row r="172" spans="2:12" ht="21" x14ac:dyDescent="0.25">
      <c r="B172" s="45" t="s">
        <v>241</v>
      </c>
      <c r="H172" s="45" t="s">
        <v>1462</v>
      </c>
    </row>
    <row r="174" spans="2:12" ht="20" x14ac:dyDescent="0.2">
      <c r="B174" s="6" t="s">
        <v>173</v>
      </c>
      <c r="C174" s="127" t="s">
        <v>200</v>
      </c>
      <c r="D174" s="127"/>
      <c r="E174" s="127"/>
      <c r="F174" s="127"/>
      <c r="H174" s="6" t="s">
        <v>173</v>
      </c>
      <c r="I174" s="127" t="s">
        <v>200</v>
      </c>
      <c r="J174" s="127"/>
      <c r="K174" s="127"/>
      <c r="L174" s="127"/>
    </row>
    <row r="175" spans="2:12" ht="31.25" customHeight="1" x14ac:dyDescent="0.2">
      <c r="B175" s="66" t="s">
        <v>201</v>
      </c>
      <c r="C175" s="126" t="s">
        <v>242</v>
      </c>
      <c r="D175" s="126"/>
      <c r="E175" s="126"/>
      <c r="F175" s="126"/>
      <c r="H175" s="69" t="s">
        <v>243</v>
      </c>
      <c r="I175" s="126" t="s">
        <v>244</v>
      </c>
      <c r="J175" s="126"/>
      <c r="K175" s="126"/>
      <c r="L175" s="126"/>
    </row>
    <row r="176" spans="2:12" ht="31.25" customHeight="1" x14ac:dyDescent="0.2">
      <c r="B176" s="67" t="s">
        <v>203</v>
      </c>
      <c r="C176" s="126" t="s">
        <v>245</v>
      </c>
      <c r="D176" s="126"/>
      <c r="E176" s="126"/>
      <c r="F176" s="126"/>
      <c r="H176" s="69" t="s">
        <v>104</v>
      </c>
      <c r="I176" s="126" t="s">
        <v>246</v>
      </c>
      <c r="J176" s="126"/>
      <c r="K176" s="126"/>
      <c r="L176" s="126"/>
    </row>
    <row r="177" spans="2:12" ht="31.25" customHeight="1" x14ac:dyDescent="0.2">
      <c r="B177" s="68" t="s">
        <v>205</v>
      </c>
      <c r="C177" s="126" t="s">
        <v>247</v>
      </c>
      <c r="D177" s="126"/>
      <c r="E177" s="126"/>
      <c r="F177" s="126"/>
      <c r="H177" s="69" t="s">
        <v>109</v>
      </c>
      <c r="I177" s="126" t="s">
        <v>248</v>
      </c>
      <c r="J177" s="126"/>
      <c r="K177" s="126"/>
      <c r="L177" s="126"/>
    </row>
  </sheetData>
  <mergeCells count="99">
    <mergeCell ref="C33:F33"/>
    <mergeCell ref="C34:F34"/>
    <mergeCell ref="C35:F35"/>
    <mergeCell ref="C36:F36"/>
    <mergeCell ref="F43:F47"/>
    <mergeCell ref="C28:F28"/>
    <mergeCell ref="C29:F29"/>
    <mergeCell ref="C30:F30"/>
    <mergeCell ref="C31:F31"/>
    <mergeCell ref="C32:F32"/>
    <mergeCell ref="C23:F23"/>
    <mergeCell ref="C24:F24"/>
    <mergeCell ref="C25:F25"/>
    <mergeCell ref="C26:F26"/>
    <mergeCell ref="C27:F27"/>
    <mergeCell ref="C101:F101"/>
    <mergeCell ref="C102:F102"/>
    <mergeCell ref="C104:F104"/>
    <mergeCell ref="C103:F103"/>
    <mergeCell ref="H52:H60"/>
    <mergeCell ref="C97:F97"/>
    <mergeCell ref="C98:F98"/>
    <mergeCell ref="C100:F100"/>
    <mergeCell ref="C53:F53"/>
    <mergeCell ref="C54:F54"/>
    <mergeCell ref="C55:F55"/>
    <mergeCell ref="C56:F56"/>
    <mergeCell ref="C57:F57"/>
    <mergeCell ref="C72:F72"/>
    <mergeCell ref="C73:F73"/>
    <mergeCell ref="C74:F74"/>
    <mergeCell ref="I42:J42"/>
    <mergeCell ref="I43:J43"/>
    <mergeCell ref="I44:J44"/>
    <mergeCell ref="I45:J45"/>
    <mergeCell ref="I46:J46"/>
    <mergeCell ref="C75:F75"/>
    <mergeCell ref="C76:F76"/>
    <mergeCell ref="C77:F77"/>
    <mergeCell ref="C78:F78"/>
    <mergeCell ref="C79:F79"/>
    <mergeCell ref="C80:F80"/>
    <mergeCell ref="C81:F81"/>
    <mergeCell ref="C82:F82"/>
    <mergeCell ref="C83:F83"/>
    <mergeCell ref="C84:F84"/>
    <mergeCell ref="C85:F85"/>
    <mergeCell ref="F92:F96"/>
    <mergeCell ref="C91:E91"/>
    <mergeCell ref="C92:E92"/>
    <mergeCell ref="C93:E93"/>
    <mergeCell ref="C94:E94"/>
    <mergeCell ref="C95:E95"/>
    <mergeCell ref="C96:E96"/>
    <mergeCell ref="I91:J91"/>
    <mergeCell ref="I92:J92"/>
    <mergeCell ref="I93:J93"/>
    <mergeCell ref="I94:J94"/>
    <mergeCell ref="I95:J95"/>
    <mergeCell ref="C119:F119"/>
    <mergeCell ref="C120:F120"/>
    <mergeCell ref="C121:F121"/>
    <mergeCell ref="C122:F122"/>
    <mergeCell ref="C123:F123"/>
    <mergeCell ref="C124:F124"/>
    <mergeCell ref="C125:F125"/>
    <mergeCell ref="C126:F126"/>
    <mergeCell ref="C127:F127"/>
    <mergeCell ref="C128:F128"/>
    <mergeCell ref="C137:F137"/>
    <mergeCell ref="C138:F138"/>
    <mergeCell ref="C139:F139"/>
    <mergeCell ref="C140:F140"/>
    <mergeCell ref="C129:F129"/>
    <mergeCell ref="C130:F130"/>
    <mergeCell ref="C131:F131"/>
    <mergeCell ref="C132:F132"/>
    <mergeCell ref="C166:F166"/>
    <mergeCell ref="C167:F167"/>
    <mergeCell ref="C168:F168"/>
    <mergeCell ref="C169:F169"/>
    <mergeCell ref="C174:F174"/>
    <mergeCell ref="C161:F161"/>
    <mergeCell ref="C162:F162"/>
    <mergeCell ref="C163:F163"/>
    <mergeCell ref="C164:F164"/>
    <mergeCell ref="C165:F165"/>
    <mergeCell ref="C156:F156"/>
    <mergeCell ref="C157:F157"/>
    <mergeCell ref="C158:F158"/>
    <mergeCell ref="C159:F159"/>
    <mergeCell ref="C160:F160"/>
    <mergeCell ref="C176:F176"/>
    <mergeCell ref="C177:F177"/>
    <mergeCell ref="I174:L174"/>
    <mergeCell ref="I175:L175"/>
    <mergeCell ref="I176:L176"/>
    <mergeCell ref="I177:L177"/>
    <mergeCell ref="C175:F175"/>
  </mergeCells>
  <hyperlinks>
    <hyperlink ref="B9" r:id="rId1" xr:uid="{54A08EBC-B53E-E24C-B9FE-BBB2CF828C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2EFF1-99DA-6E48-A6FC-8D417E8DCC92}">
  <sheetPr filterMode="1"/>
  <dimension ref="B1:AE142"/>
  <sheetViews>
    <sheetView showGridLines="0" zoomScale="70" zoomScaleNormal="70" workbookViewId="0">
      <pane ySplit="8" topLeftCell="A9" activePane="bottomLeft" state="frozen"/>
      <selection activeCell="E15" sqref="E15"/>
      <selection pane="bottomLeft" activeCell="I10" sqref="I10"/>
    </sheetView>
  </sheetViews>
  <sheetFormatPr baseColWidth="10" defaultColWidth="11" defaultRowHeight="95" customHeight="1" x14ac:dyDescent="0.2"/>
  <cols>
    <col min="1" max="1" width="2.6640625" customWidth="1"/>
    <col min="2" max="2" width="9.6640625" style="27" hidden="1" customWidth="1"/>
    <col min="3" max="3" width="9.6640625" style="27" customWidth="1"/>
    <col min="4" max="4" width="11" style="27" customWidth="1"/>
    <col min="5" max="5" width="14" style="27" customWidth="1"/>
    <col min="6" max="6" width="13" style="27" customWidth="1"/>
    <col min="7" max="7" width="26.6640625" customWidth="1"/>
    <col min="8" max="8" width="17.6640625" customWidth="1"/>
    <col min="9" max="10" width="17" customWidth="1"/>
    <col min="11" max="11" width="38.1640625" customWidth="1"/>
    <col min="12" max="12" width="40.33203125" customWidth="1"/>
    <col min="13" max="13" width="13.5" style="27" customWidth="1"/>
    <col min="14" max="14" width="12" style="27" customWidth="1"/>
    <col min="15" max="17" width="11.6640625" style="27" customWidth="1"/>
    <col min="18" max="18" width="12" style="27" customWidth="1"/>
    <col min="19" max="21" width="11.6640625" style="27" customWidth="1"/>
    <col min="22" max="22" width="55" customWidth="1"/>
    <col min="23" max="23" width="13.6640625" style="27" customWidth="1"/>
    <col min="24" max="24" width="113.1640625" customWidth="1"/>
    <col min="25" max="25" width="16" style="27" customWidth="1"/>
    <col min="26" max="26" width="19.6640625" style="27" customWidth="1"/>
    <col min="27" max="27" width="16" customWidth="1"/>
    <col min="28" max="28" width="56.83203125" customWidth="1"/>
    <col min="29" max="29" width="16" customWidth="1"/>
    <col min="30" max="30" width="62.5" customWidth="1"/>
    <col min="31" max="31" width="13.6640625" style="27" customWidth="1"/>
  </cols>
  <sheetData>
    <row r="1" spans="2:31" ht="32" customHeight="1" x14ac:dyDescent="0.4">
      <c r="B1" s="18"/>
      <c r="C1" s="18" t="s">
        <v>249</v>
      </c>
      <c r="D1" s="18"/>
      <c r="E1" s="18"/>
      <c r="F1" s="18"/>
      <c r="G1" s="18"/>
      <c r="I1" s="13" t="s">
        <v>250</v>
      </c>
      <c r="J1" s="13" t="s">
        <v>251</v>
      </c>
      <c r="L1" s="1"/>
      <c r="M1" s="1"/>
    </row>
    <row r="2" spans="2:31" ht="18" customHeight="1" x14ac:dyDescent="0.2">
      <c r="I2" s="8" t="s">
        <v>99</v>
      </c>
      <c r="J2" s="12">
        <f>COUNTIFS(D9:D139,"Open",Q9:Q139,"&lt;=8",Q9:Q139,"&gt;=2")</f>
        <v>13</v>
      </c>
      <c r="L2" s="4"/>
      <c r="M2" s="4"/>
    </row>
    <row r="3" spans="2:31" ht="18" customHeight="1" x14ac:dyDescent="0.3">
      <c r="B3" s="39"/>
      <c r="C3" s="39"/>
      <c r="I3" s="9" t="s">
        <v>104</v>
      </c>
      <c r="J3" s="12">
        <f>COUNTIFS(D9:D139,"Open",Q9:Q139,"&lt;=16",Q9:Q139,"&gt;=9")</f>
        <v>36</v>
      </c>
      <c r="L3" s="4"/>
      <c r="M3" s="4"/>
    </row>
    <row r="4" spans="2:31" ht="18" customHeight="1" x14ac:dyDescent="0.2">
      <c r="I4" s="10" t="s">
        <v>109</v>
      </c>
      <c r="J4" s="12">
        <f>COUNTIFS(D9:D139,"Open",Q9:Q139,"&lt;=24",Q9:Q139,"&gt;=17")</f>
        <v>23</v>
      </c>
      <c r="L4" s="4"/>
      <c r="M4" s="4"/>
    </row>
    <row r="5" spans="2:31" ht="18" customHeight="1" x14ac:dyDescent="0.2">
      <c r="I5" s="11" t="s">
        <v>114</v>
      </c>
      <c r="J5" s="12">
        <f>COUNTIFS(D9:D139,"Open",Q9:Q139,"&gt;=25")</f>
        <v>5</v>
      </c>
      <c r="L5" s="4"/>
      <c r="M5" s="4"/>
    </row>
    <row r="6" spans="2:31" ht="18" customHeight="1" x14ac:dyDescent="0.2">
      <c r="I6" s="16" t="s">
        <v>252</v>
      </c>
      <c r="J6" s="17">
        <f>SUM(J2:J5)</f>
        <v>77</v>
      </c>
      <c r="L6" s="4"/>
      <c r="M6" s="4"/>
    </row>
    <row r="7" spans="2:31" ht="20" customHeight="1" x14ac:dyDescent="0.2"/>
    <row r="8" spans="2:31" ht="60" x14ac:dyDescent="0.2">
      <c r="B8" s="6" t="s">
        <v>253</v>
      </c>
      <c r="C8" s="6" t="s">
        <v>254</v>
      </c>
      <c r="D8" s="6" t="s">
        <v>7</v>
      </c>
      <c r="E8" s="6" t="s">
        <v>255</v>
      </c>
      <c r="F8" s="6" t="s">
        <v>8</v>
      </c>
      <c r="G8" s="6" t="s">
        <v>256</v>
      </c>
      <c r="H8" s="6" t="s">
        <v>257</v>
      </c>
      <c r="I8" s="6" t="s">
        <v>258</v>
      </c>
      <c r="J8" s="6" t="s">
        <v>259</v>
      </c>
      <c r="K8" s="6" t="s">
        <v>13</v>
      </c>
      <c r="L8" s="6" t="s">
        <v>14</v>
      </c>
      <c r="M8" s="6" t="s">
        <v>260</v>
      </c>
      <c r="N8" s="6" t="s">
        <v>15</v>
      </c>
      <c r="O8" s="6" t="s">
        <v>16</v>
      </c>
      <c r="P8" s="6" t="s">
        <v>261</v>
      </c>
      <c r="Q8" s="6" t="s">
        <v>17</v>
      </c>
      <c r="R8" s="6" t="s">
        <v>19</v>
      </c>
      <c r="S8" s="6" t="s">
        <v>20</v>
      </c>
      <c r="T8" s="6" t="s">
        <v>262</v>
      </c>
      <c r="U8" s="6" t="s">
        <v>21</v>
      </c>
      <c r="V8" s="6" t="s">
        <v>22</v>
      </c>
      <c r="W8" s="6" t="s">
        <v>23</v>
      </c>
      <c r="X8" s="6" t="s">
        <v>263</v>
      </c>
      <c r="Y8" s="6" t="s">
        <v>25</v>
      </c>
      <c r="Z8" s="6" t="s">
        <v>264</v>
      </c>
      <c r="AA8" s="6" t="s">
        <v>265</v>
      </c>
      <c r="AB8" s="6" t="s">
        <v>28</v>
      </c>
      <c r="AC8" s="6" t="s">
        <v>29</v>
      </c>
      <c r="AD8" s="6" t="s">
        <v>30</v>
      </c>
      <c r="AE8" s="6" t="s">
        <v>31</v>
      </c>
    </row>
    <row r="9" spans="2:31" s="23" customFormat="1" ht="102" x14ac:dyDescent="0.2">
      <c r="B9" s="77">
        <v>73</v>
      </c>
      <c r="C9" s="77" t="s">
        <v>266</v>
      </c>
      <c r="D9" s="12" t="s">
        <v>267</v>
      </c>
      <c r="E9" s="42" t="s">
        <v>268</v>
      </c>
      <c r="F9" s="42">
        <v>44566</v>
      </c>
      <c r="G9" s="21" t="s">
        <v>269</v>
      </c>
      <c r="H9" s="21" t="s">
        <v>270</v>
      </c>
      <c r="I9" s="21" t="s">
        <v>271</v>
      </c>
      <c r="J9" s="21" t="s">
        <v>272</v>
      </c>
      <c r="K9" s="21" t="s">
        <v>273</v>
      </c>
      <c r="L9" s="21" t="s">
        <v>1437</v>
      </c>
      <c r="M9" s="12" t="s">
        <v>274</v>
      </c>
      <c r="N9" s="24">
        <v>5</v>
      </c>
      <c r="O9" s="24">
        <v>5</v>
      </c>
      <c r="P9" s="24">
        <v>4</v>
      </c>
      <c r="Q9" s="12">
        <f t="shared" ref="Q9:Q40" si="0">(N9*O9)+P9</f>
        <v>29</v>
      </c>
      <c r="R9" s="12">
        <v>3</v>
      </c>
      <c r="S9" s="12">
        <v>2</v>
      </c>
      <c r="T9" s="12">
        <v>1</v>
      </c>
      <c r="U9" s="12">
        <f>(R9*S9)+T9</f>
        <v>7</v>
      </c>
      <c r="V9" s="21" t="s">
        <v>275</v>
      </c>
      <c r="W9" s="41">
        <v>44774</v>
      </c>
      <c r="X9" s="21" t="s">
        <v>1439</v>
      </c>
      <c r="Y9" s="21" t="s">
        <v>124</v>
      </c>
      <c r="Z9" s="42" t="s">
        <v>1438</v>
      </c>
      <c r="AA9" s="21" t="s">
        <v>276</v>
      </c>
      <c r="AB9" s="21" t="s">
        <v>277</v>
      </c>
      <c r="AC9" s="21"/>
      <c r="AD9" s="21"/>
      <c r="AE9" s="42"/>
    </row>
    <row r="10" spans="2:31" s="23" customFormat="1" ht="153" x14ac:dyDescent="0.2">
      <c r="B10" s="77">
        <v>5</v>
      </c>
      <c r="C10" s="77" t="s">
        <v>302</v>
      </c>
      <c r="D10" s="12" t="s">
        <v>267</v>
      </c>
      <c r="E10" s="42" t="s">
        <v>268</v>
      </c>
      <c r="F10" s="42">
        <v>44477</v>
      </c>
      <c r="G10" s="21" t="s">
        <v>303</v>
      </c>
      <c r="H10" s="21" t="s">
        <v>304</v>
      </c>
      <c r="I10" s="21" t="s">
        <v>305</v>
      </c>
      <c r="J10" s="21" t="s">
        <v>305</v>
      </c>
      <c r="K10" s="21" t="s">
        <v>306</v>
      </c>
      <c r="L10" s="21" t="s">
        <v>307</v>
      </c>
      <c r="M10" s="12" t="s">
        <v>287</v>
      </c>
      <c r="N10" s="12">
        <v>5</v>
      </c>
      <c r="O10" s="12">
        <v>4</v>
      </c>
      <c r="P10" s="12">
        <v>5</v>
      </c>
      <c r="Q10" s="12">
        <f t="shared" si="0"/>
        <v>25</v>
      </c>
      <c r="R10" s="12">
        <v>3</v>
      </c>
      <c r="S10" s="12">
        <v>2</v>
      </c>
      <c r="T10" s="12">
        <v>2</v>
      </c>
      <c r="U10" s="12">
        <f>(R10*S10)+T10</f>
        <v>8</v>
      </c>
      <c r="V10" s="21" t="s">
        <v>1440</v>
      </c>
      <c r="W10" s="41">
        <v>44896</v>
      </c>
      <c r="X10" s="21" t="s">
        <v>308</v>
      </c>
      <c r="Y10" s="21" t="s">
        <v>124</v>
      </c>
      <c r="Z10" s="21" t="s">
        <v>309</v>
      </c>
      <c r="AA10" s="21" t="s">
        <v>310</v>
      </c>
      <c r="AB10" s="21" t="s">
        <v>311</v>
      </c>
      <c r="AC10" s="21" t="s">
        <v>312</v>
      </c>
      <c r="AD10" s="21" t="s">
        <v>313</v>
      </c>
      <c r="AE10" s="42"/>
    </row>
    <row r="11" spans="2:31" s="23" customFormat="1" ht="170" hidden="1" x14ac:dyDescent="0.2">
      <c r="B11" s="77">
        <v>3</v>
      </c>
      <c r="C11" s="78" t="s">
        <v>955</v>
      </c>
      <c r="D11" s="12" t="s">
        <v>293</v>
      </c>
      <c r="E11" s="22" t="s">
        <v>268</v>
      </c>
      <c r="F11" s="28">
        <v>44477</v>
      </c>
      <c r="G11" s="2" t="s">
        <v>303</v>
      </c>
      <c r="H11" s="20" t="s">
        <v>80</v>
      </c>
      <c r="I11" s="21" t="s">
        <v>956</v>
      </c>
      <c r="J11" s="21" t="s">
        <v>305</v>
      </c>
      <c r="K11" s="2" t="s">
        <v>957</v>
      </c>
      <c r="L11" s="2" t="s">
        <v>958</v>
      </c>
      <c r="M11" s="12" t="s">
        <v>274</v>
      </c>
      <c r="N11" s="19">
        <v>0</v>
      </c>
      <c r="O11" s="19">
        <v>0</v>
      </c>
      <c r="P11" s="19">
        <v>0</v>
      </c>
      <c r="Q11" s="12">
        <f t="shared" si="0"/>
        <v>0</v>
      </c>
      <c r="R11" s="19">
        <v>0</v>
      </c>
      <c r="S11" s="19">
        <v>0</v>
      </c>
      <c r="T11" s="19">
        <v>0</v>
      </c>
      <c r="U11" s="19">
        <f>R11*S11</f>
        <v>0</v>
      </c>
      <c r="V11" s="2" t="s">
        <v>289</v>
      </c>
      <c r="W11" s="22">
        <v>44621</v>
      </c>
      <c r="X11" s="2" t="s">
        <v>959</v>
      </c>
      <c r="Y11" s="2" t="s">
        <v>289</v>
      </c>
      <c r="Z11" s="2" t="s">
        <v>960</v>
      </c>
      <c r="AA11" s="2" t="s">
        <v>289</v>
      </c>
      <c r="AB11" s="2" t="s">
        <v>289</v>
      </c>
      <c r="AC11" s="2"/>
      <c r="AD11" s="2" t="s">
        <v>961</v>
      </c>
      <c r="AE11" s="22">
        <v>44568</v>
      </c>
    </row>
    <row r="12" spans="2:31" s="23" customFormat="1" ht="204" x14ac:dyDescent="0.2">
      <c r="B12" s="77">
        <v>22</v>
      </c>
      <c r="C12" s="77" t="s">
        <v>314</v>
      </c>
      <c r="D12" s="12" t="s">
        <v>267</v>
      </c>
      <c r="E12" s="42" t="s">
        <v>268</v>
      </c>
      <c r="F12" s="42">
        <v>44468</v>
      </c>
      <c r="G12" s="21" t="s">
        <v>269</v>
      </c>
      <c r="H12" s="21" t="s">
        <v>270</v>
      </c>
      <c r="I12" s="21" t="s">
        <v>315</v>
      </c>
      <c r="J12" s="21" t="s">
        <v>272</v>
      </c>
      <c r="K12" s="21" t="s">
        <v>316</v>
      </c>
      <c r="L12" s="21" t="s">
        <v>1441</v>
      </c>
      <c r="M12" s="12" t="s">
        <v>287</v>
      </c>
      <c r="N12" s="24">
        <v>5</v>
      </c>
      <c r="O12" s="24">
        <v>4</v>
      </c>
      <c r="P12" s="24">
        <v>5</v>
      </c>
      <c r="Q12" s="12">
        <f t="shared" si="0"/>
        <v>25</v>
      </c>
      <c r="R12" s="12">
        <v>3</v>
      </c>
      <c r="S12" s="12">
        <v>3</v>
      </c>
      <c r="T12" s="12">
        <v>5</v>
      </c>
      <c r="U12" s="12">
        <f t="shared" ref="U12:U29" si="1">(R12*S12)+T12</f>
        <v>14</v>
      </c>
      <c r="V12" s="21" t="s">
        <v>318</v>
      </c>
      <c r="W12" s="41">
        <v>44926</v>
      </c>
      <c r="X12" s="21" t="s">
        <v>319</v>
      </c>
      <c r="Y12" s="21" t="s">
        <v>124</v>
      </c>
      <c r="Z12" s="42">
        <v>44926</v>
      </c>
      <c r="AA12" s="21" t="s">
        <v>272</v>
      </c>
      <c r="AB12" s="21" t="s">
        <v>1442</v>
      </c>
      <c r="AC12" s="21" t="s">
        <v>320</v>
      </c>
      <c r="AD12" s="21" t="s">
        <v>1443</v>
      </c>
      <c r="AE12" s="42"/>
    </row>
    <row r="13" spans="2:31" s="23" customFormat="1" ht="170" x14ac:dyDescent="0.2">
      <c r="B13" s="86">
        <v>29</v>
      </c>
      <c r="C13" s="77" t="s">
        <v>321</v>
      </c>
      <c r="D13" s="56" t="s">
        <v>267</v>
      </c>
      <c r="E13" s="87" t="s">
        <v>268</v>
      </c>
      <c r="F13" s="87">
        <v>44370</v>
      </c>
      <c r="G13" s="44" t="s">
        <v>269</v>
      </c>
      <c r="H13" s="21" t="s">
        <v>270</v>
      </c>
      <c r="I13" s="44" t="s">
        <v>282</v>
      </c>
      <c r="J13" s="21" t="s">
        <v>272</v>
      </c>
      <c r="K13" s="21" t="s">
        <v>322</v>
      </c>
      <c r="L13" s="21" t="s">
        <v>323</v>
      </c>
      <c r="M13" s="12" t="s">
        <v>274</v>
      </c>
      <c r="N13" s="25">
        <v>5</v>
      </c>
      <c r="O13" s="25">
        <v>4</v>
      </c>
      <c r="P13" s="25">
        <v>5</v>
      </c>
      <c r="Q13" s="12">
        <f t="shared" si="0"/>
        <v>25</v>
      </c>
      <c r="R13" s="56">
        <v>3</v>
      </c>
      <c r="S13" s="56">
        <v>3</v>
      </c>
      <c r="T13" s="56">
        <v>5</v>
      </c>
      <c r="U13" s="56">
        <f t="shared" si="1"/>
        <v>14</v>
      </c>
      <c r="V13" s="44" t="s">
        <v>324</v>
      </c>
      <c r="W13" s="41">
        <v>44865</v>
      </c>
      <c r="X13" s="21" t="s">
        <v>1444</v>
      </c>
      <c r="Y13" s="44" t="s">
        <v>124</v>
      </c>
      <c r="Z13" s="87" t="s">
        <v>325</v>
      </c>
      <c r="AA13" s="44" t="s">
        <v>272</v>
      </c>
      <c r="AB13" s="44" t="s">
        <v>326</v>
      </c>
      <c r="AC13" s="44" t="s">
        <v>327</v>
      </c>
      <c r="AD13" s="44" t="s">
        <v>328</v>
      </c>
      <c r="AE13" s="87"/>
    </row>
    <row r="14" spans="2:31" s="23" customFormat="1" ht="98" customHeight="1" x14ac:dyDescent="0.2">
      <c r="B14" s="12"/>
      <c r="C14" s="19" t="s">
        <v>946</v>
      </c>
      <c r="D14" s="121" t="s">
        <v>267</v>
      </c>
      <c r="E14" s="122" t="s">
        <v>268</v>
      </c>
      <c r="F14" s="123">
        <v>44711</v>
      </c>
      <c r="G14" s="110" t="s">
        <v>329</v>
      </c>
      <c r="H14" s="119" t="s">
        <v>78</v>
      </c>
      <c r="I14" s="118" t="s">
        <v>332</v>
      </c>
      <c r="J14" s="118" t="s">
        <v>332</v>
      </c>
      <c r="K14" s="21" t="s">
        <v>1418</v>
      </c>
      <c r="L14" s="2" t="s">
        <v>1419</v>
      </c>
      <c r="M14" s="12" t="s">
        <v>287</v>
      </c>
      <c r="N14" s="24">
        <v>4</v>
      </c>
      <c r="O14" s="24">
        <v>5</v>
      </c>
      <c r="P14" s="24">
        <v>5</v>
      </c>
      <c r="Q14" s="12">
        <f t="shared" si="0"/>
        <v>25</v>
      </c>
      <c r="R14" s="19">
        <v>2</v>
      </c>
      <c r="S14" s="19">
        <v>2</v>
      </c>
      <c r="T14" s="19">
        <v>5</v>
      </c>
      <c r="U14" s="12">
        <f t="shared" si="1"/>
        <v>9</v>
      </c>
      <c r="V14" s="2" t="s">
        <v>1406</v>
      </c>
      <c r="W14" s="28">
        <v>44771</v>
      </c>
      <c r="X14" s="21" t="s">
        <v>1410</v>
      </c>
      <c r="Y14" s="21" t="s">
        <v>430</v>
      </c>
      <c r="Z14" s="117">
        <v>44771</v>
      </c>
      <c r="AA14" s="2" t="s">
        <v>647</v>
      </c>
      <c r="AB14" s="2" t="s">
        <v>1445</v>
      </c>
      <c r="AC14" s="2"/>
      <c r="AD14" s="20"/>
      <c r="AE14" s="22"/>
    </row>
    <row r="15" spans="2:31" s="23" customFormat="1" ht="272" x14ac:dyDescent="0.2">
      <c r="B15" s="12"/>
      <c r="C15" s="19" t="s">
        <v>947</v>
      </c>
      <c r="D15" s="121" t="s">
        <v>267</v>
      </c>
      <c r="E15" s="122" t="s">
        <v>268</v>
      </c>
      <c r="F15" s="123">
        <v>44711</v>
      </c>
      <c r="G15" s="110" t="s">
        <v>329</v>
      </c>
      <c r="H15" s="119" t="s">
        <v>84</v>
      </c>
      <c r="I15" s="118" t="s">
        <v>332</v>
      </c>
      <c r="J15" s="118" t="s">
        <v>332</v>
      </c>
      <c r="K15" s="21" t="s">
        <v>1421</v>
      </c>
      <c r="L15" s="2" t="s">
        <v>1419</v>
      </c>
      <c r="M15" s="12" t="s">
        <v>287</v>
      </c>
      <c r="N15" s="24">
        <v>4</v>
      </c>
      <c r="O15" s="24">
        <v>5</v>
      </c>
      <c r="P15" s="24">
        <v>4</v>
      </c>
      <c r="Q15" s="12">
        <f t="shared" si="0"/>
        <v>24</v>
      </c>
      <c r="R15" s="19">
        <v>1</v>
      </c>
      <c r="S15" s="19">
        <v>2</v>
      </c>
      <c r="T15" s="19">
        <v>4</v>
      </c>
      <c r="U15" s="12">
        <f t="shared" si="1"/>
        <v>6</v>
      </c>
      <c r="V15" s="2" t="s">
        <v>1420</v>
      </c>
      <c r="W15" s="85">
        <v>44771</v>
      </c>
      <c r="X15" s="21" t="s">
        <v>1411</v>
      </c>
      <c r="Y15" s="21" t="s">
        <v>430</v>
      </c>
      <c r="Z15" s="117">
        <v>44771</v>
      </c>
      <c r="AA15" s="2" t="s">
        <v>647</v>
      </c>
      <c r="AB15" s="2" t="s">
        <v>1445</v>
      </c>
      <c r="AC15" s="2"/>
      <c r="AD15" s="20"/>
      <c r="AE15" s="22"/>
    </row>
    <row r="16" spans="2:31" s="23" customFormat="1" ht="204" x14ac:dyDescent="0.2">
      <c r="B16" s="88">
        <v>11</v>
      </c>
      <c r="C16" s="77" t="s">
        <v>340</v>
      </c>
      <c r="D16" s="116" t="s">
        <v>267</v>
      </c>
      <c r="E16" s="108" t="s">
        <v>268</v>
      </c>
      <c r="F16" s="108">
        <v>44477</v>
      </c>
      <c r="G16" s="118" t="s">
        <v>341</v>
      </c>
      <c r="H16" s="118" t="s">
        <v>78</v>
      </c>
      <c r="I16" s="118" t="s">
        <v>342</v>
      </c>
      <c r="J16" s="118" t="s">
        <v>348</v>
      </c>
      <c r="K16" s="21" t="s">
        <v>343</v>
      </c>
      <c r="L16" s="21" t="s">
        <v>1433</v>
      </c>
      <c r="M16" s="12" t="s">
        <v>344</v>
      </c>
      <c r="N16" s="12">
        <v>4</v>
      </c>
      <c r="O16" s="12">
        <v>5</v>
      </c>
      <c r="P16" s="12">
        <v>3</v>
      </c>
      <c r="Q16" s="12">
        <f t="shared" si="0"/>
        <v>23</v>
      </c>
      <c r="R16" s="12">
        <v>3</v>
      </c>
      <c r="S16" s="12">
        <v>4</v>
      </c>
      <c r="T16" s="12">
        <v>2</v>
      </c>
      <c r="U16" s="12">
        <f t="shared" si="1"/>
        <v>14</v>
      </c>
      <c r="V16" s="21" t="s">
        <v>345</v>
      </c>
      <c r="W16" s="41">
        <v>44742</v>
      </c>
      <c r="X16" s="21" t="s">
        <v>346</v>
      </c>
      <c r="Y16" s="21" t="s">
        <v>124</v>
      </c>
      <c r="Z16" s="21" t="s">
        <v>347</v>
      </c>
      <c r="AA16" s="21" t="s">
        <v>348</v>
      </c>
      <c r="AB16" s="21" t="s">
        <v>349</v>
      </c>
      <c r="AC16" s="21"/>
      <c r="AD16" s="43" t="s">
        <v>350</v>
      </c>
      <c r="AE16" s="42"/>
    </row>
    <row r="17" spans="2:31" s="23" customFormat="1" ht="68" x14ac:dyDescent="0.2">
      <c r="B17" s="77">
        <v>25</v>
      </c>
      <c r="C17" s="77" t="s">
        <v>351</v>
      </c>
      <c r="D17" s="116" t="s">
        <v>267</v>
      </c>
      <c r="E17" s="108" t="s">
        <v>268</v>
      </c>
      <c r="F17" s="108">
        <v>44370</v>
      </c>
      <c r="G17" s="118" t="s">
        <v>280</v>
      </c>
      <c r="H17" s="118" t="s">
        <v>270</v>
      </c>
      <c r="I17" s="118" t="s">
        <v>282</v>
      </c>
      <c r="J17" s="118" t="s">
        <v>282</v>
      </c>
      <c r="K17" s="21" t="s">
        <v>352</v>
      </c>
      <c r="L17" s="21" t="s">
        <v>353</v>
      </c>
      <c r="M17" s="12" t="s">
        <v>274</v>
      </c>
      <c r="N17" s="24">
        <v>4</v>
      </c>
      <c r="O17" s="24">
        <v>5</v>
      </c>
      <c r="P17" s="12">
        <v>3</v>
      </c>
      <c r="Q17" s="12">
        <f t="shared" si="0"/>
        <v>23</v>
      </c>
      <c r="R17" s="12">
        <v>2</v>
      </c>
      <c r="S17" s="12">
        <v>3</v>
      </c>
      <c r="T17" s="12">
        <v>1</v>
      </c>
      <c r="U17" s="12">
        <f t="shared" si="1"/>
        <v>7</v>
      </c>
      <c r="V17" s="21" t="s">
        <v>354</v>
      </c>
      <c r="W17" s="41">
        <v>44773</v>
      </c>
      <c r="X17" s="21" t="s">
        <v>355</v>
      </c>
      <c r="Y17" s="21" t="s">
        <v>124</v>
      </c>
      <c r="Z17" s="42">
        <v>44657</v>
      </c>
      <c r="AA17" s="21" t="s">
        <v>282</v>
      </c>
      <c r="AB17" s="21" t="s">
        <v>356</v>
      </c>
      <c r="AC17" s="21"/>
      <c r="AD17" s="21"/>
      <c r="AE17" s="42"/>
    </row>
    <row r="18" spans="2:31" s="23" customFormat="1" ht="119" x14ac:dyDescent="0.2">
      <c r="B18" s="77">
        <v>16</v>
      </c>
      <c r="C18" s="77" t="s">
        <v>357</v>
      </c>
      <c r="D18" s="116" t="s">
        <v>267</v>
      </c>
      <c r="E18" s="108" t="s">
        <v>268</v>
      </c>
      <c r="F18" s="108">
        <v>44477</v>
      </c>
      <c r="G18" s="118" t="s">
        <v>303</v>
      </c>
      <c r="H18" s="118" t="s">
        <v>64</v>
      </c>
      <c r="I18" s="118" t="s">
        <v>305</v>
      </c>
      <c r="J18" s="118" t="s">
        <v>305</v>
      </c>
      <c r="K18" s="21" t="s">
        <v>358</v>
      </c>
      <c r="L18" s="21" t="s">
        <v>359</v>
      </c>
      <c r="M18" s="12" t="s">
        <v>287</v>
      </c>
      <c r="N18" s="12">
        <v>4</v>
      </c>
      <c r="O18" s="12">
        <v>4</v>
      </c>
      <c r="P18" s="12">
        <v>5</v>
      </c>
      <c r="Q18" s="12">
        <f t="shared" si="0"/>
        <v>21</v>
      </c>
      <c r="R18" s="12">
        <v>3</v>
      </c>
      <c r="S18" s="12">
        <v>3</v>
      </c>
      <c r="T18" s="12">
        <v>4</v>
      </c>
      <c r="U18" s="12">
        <f t="shared" si="1"/>
        <v>13</v>
      </c>
      <c r="V18" s="21" t="s">
        <v>360</v>
      </c>
      <c r="W18" s="41">
        <v>44896</v>
      </c>
      <c r="X18" s="21" t="s">
        <v>361</v>
      </c>
      <c r="Y18" s="21" t="s">
        <v>124</v>
      </c>
      <c r="Z18" s="21" t="s">
        <v>362</v>
      </c>
      <c r="AA18" s="21" t="s">
        <v>363</v>
      </c>
      <c r="AB18" s="21" t="s">
        <v>364</v>
      </c>
      <c r="AC18" s="21"/>
      <c r="AD18" s="21" t="s">
        <v>313</v>
      </c>
      <c r="AE18" s="42"/>
    </row>
    <row r="19" spans="2:31" s="23" customFormat="1" ht="119" x14ac:dyDescent="0.2">
      <c r="B19" s="77">
        <v>18</v>
      </c>
      <c r="C19" s="78" t="s">
        <v>365</v>
      </c>
      <c r="D19" s="116" t="s">
        <v>267</v>
      </c>
      <c r="E19" s="108" t="s">
        <v>268</v>
      </c>
      <c r="F19" s="108">
        <v>44477</v>
      </c>
      <c r="G19" s="118" t="s">
        <v>269</v>
      </c>
      <c r="H19" s="118" t="s">
        <v>270</v>
      </c>
      <c r="I19" s="118" t="s">
        <v>282</v>
      </c>
      <c r="J19" s="118" t="s">
        <v>272</v>
      </c>
      <c r="K19" s="21" t="s">
        <v>366</v>
      </c>
      <c r="L19" s="21" t="s">
        <v>317</v>
      </c>
      <c r="M19" s="12" t="s">
        <v>281</v>
      </c>
      <c r="N19" s="12">
        <v>4</v>
      </c>
      <c r="O19" s="12">
        <v>4</v>
      </c>
      <c r="P19" s="12">
        <v>5</v>
      </c>
      <c r="Q19" s="12">
        <f t="shared" si="0"/>
        <v>21</v>
      </c>
      <c r="R19" s="12">
        <v>3</v>
      </c>
      <c r="S19" s="12">
        <v>3</v>
      </c>
      <c r="T19" s="12">
        <v>5</v>
      </c>
      <c r="U19" s="12">
        <f t="shared" si="1"/>
        <v>14</v>
      </c>
      <c r="V19" s="21" t="s">
        <v>367</v>
      </c>
      <c r="W19" s="41" t="s">
        <v>325</v>
      </c>
      <c r="X19" s="21" t="s">
        <v>368</v>
      </c>
      <c r="Y19" s="21" t="s">
        <v>124</v>
      </c>
      <c r="Z19" s="42" t="s">
        <v>325</v>
      </c>
      <c r="AA19" s="21" t="s">
        <v>272</v>
      </c>
      <c r="AB19" s="21" t="s">
        <v>369</v>
      </c>
      <c r="AC19" s="21" t="s">
        <v>370</v>
      </c>
      <c r="AD19" s="21"/>
      <c r="AE19" s="42"/>
    </row>
    <row r="20" spans="2:31" s="23" customFormat="1" ht="68" x14ac:dyDescent="0.2">
      <c r="B20" s="77">
        <v>49</v>
      </c>
      <c r="C20" s="77" t="s">
        <v>371</v>
      </c>
      <c r="D20" s="116" t="s">
        <v>267</v>
      </c>
      <c r="E20" s="108" t="s">
        <v>268</v>
      </c>
      <c r="F20" s="108">
        <v>44370</v>
      </c>
      <c r="G20" s="118" t="s">
        <v>280</v>
      </c>
      <c r="H20" s="118" t="s">
        <v>372</v>
      </c>
      <c r="I20" s="118" t="s">
        <v>282</v>
      </c>
      <c r="J20" s="118" t="s">
        <v>282</v>
      </c>
      <c r="K20" s="21" t="s">
        <v>373</v>
      </c>
      <c r="L20" s="21" t="s">
        <v>374</v>
      </c>
      <c r="M20" s="12" t="s">
        <v>281</v>
      </c>
      <c r="N20" s="24">
        <v>4</v>
      </c>
      <c r="O20" s="24">
        <v>4</v>
      </c>
      <c r="P20" s="12">
        <v>5</v>
      </c>
      <c r="Q20" s="12">
        <f t="shared" si="0"/>
        <v>21</v>
      </c>
      <c r="R20" s="12">
        <v>1</v>
      </c>
      <c r="S20" s="12">
        <v>2</v>
      </c>
      <c r="T20" s="12">
        <v>2</v>
      </c>
      <c r="U20" s="12">
        <f t="shared" si="1"/>
        <v>4</v>
      </c>
      <c r="V20" s="21" t="s">
        <v>375</v>
      </c>
      <c r="W20" s="41">
        <v>44773</v>
      </c>
      <c r="X20" s="21" t="s">
        <v>376</v>
      </c>
      <c r="Y20" s="21" t="s">
        <v>124</v>
      </c>
      <c r="Z20" s="42">
        <v>44773</v>
      </c>
      <c r="AA20" s="21" t="s">
        <v>377</v>
      </c>
      <c r="AB20" s="21" t="s">
        <v>378</v>
      </c>
      <c r="AC20" s="21" t="s">
        <v>365</v>
      </c>
      <c r="AD20" s="21" t="s">
        <v>379</v>
      </c>
      <c r="AE20" s="42"/>
    </row>
    <row r="21" spans="2:31" s="23" customFormat="1" ht="153" x14ac:dyDescent="0.2">
      <c r="B21" s="77">
        <v>30</v>
      </c>
      <c r="C21" s="78" t="s">
        <v>393</v>
      </c>
      <c r="D21" s="116" t="s">
        <v>267</v>
      </c>
      <c r="E21" s="108" t="s">
        <v>268</v>
      </c>
      <c r="F21" s="108">
        <v>44420</v>
      </c>
      <c r="G21" s="118" t="s">
        <v>303</v>
      </c>
      <c r="H21" s="118" t="s">
        <v>304</v>
      </c>
      <c r="I21" s="118" t="s">
        <v>394</v>
      </c>
      <c r="J21" s="118" t="s">
        <v>305</v>
      </c>
      <c r="K21" s="21" t="s">
        <v>395</v>
      </c>
      <c r="L21" s="21" t="s">
        <v>396</v>
      </c>
      <c r="M21" s="12" t="s">
        <v>287</v>
      </c>
      <c r="N21" s="24">
        <v>4</v>
      </c>
      <c r="O21" s="24">
        <v>4</v>
      </c>
      <c r="P21" s="12">
        <v>4</v>
      </c>
      <c r="Q21" s="12">
        <f t="shared" si="0"/>
        <v>20</v>
      </c>
      <c r="R21" s="12">
        <v>2</v>
      </c>
      <c r="S21" s="12">
        <v>3</v>
      </c>
      <c r="T21" s="12">
        <v>3</v>
      </c>
      <c r="U21" s="12">
        <f t="shared" si="1"/>
        <v>9</v>
      </c>
      <c r="V21" s="21" t="s">
        <v>397</v>
      </c>
      <c r="W21" s="41">
        <v>44896</v>
      </c>
      <c r="X21" s="21" t="s">
        <v>1446</v>
      </c>
      <c r="Y21" s="21" t="s">
        <v>124</v>
      </c>
      <c r="Z21" s="21" t="s">
        <v>398</v>
      </c>
      <c r="AA21" s="21" t="s">
        <v>399</v>
      </c>
      <c r="AB21" s="21" t="s">
        <v>311</v>
      </c>
      <c r="AC21" s="21" t="s">
        <v>400</v>
      </c>
      <c r="AD21" s="21" t="s">
        <v>313</v>
      </c>
      <c r="AE21" s="42"/>
    </row>
    <row r="22" spans="2:31" s="23" customFormat="1" ht="119" hidden="1" x14ac:dyDescent="0.2">
      <c r="B22" s="77">
        <v>23</v>
      </c>
      <c r="C22" s="77" t="s">
        <v>495</v>
      </c>
      <c r="D22" s="12" t="s">
        <v>293</v>
      </c>
      <c r="E22" s="42" t="s">
        <v>268</v>
      </c>
      <c r="F22" s="42">
        <v>44479</v>
      </c>
      <c r="G22" s="21" t="s">
        <v>297</v>
      </c>
      <c r="H22" s="21" t="s">
        <v>298</v>
      </c>
      <c r="I22" s="21" t="s">
        <v>299</v>
      </c>
      <c r="J22" s="21" t="s">
        <v>299</v>
      </c>
      <c r="K22" s="21" t="s">
        <v>496</v>
      </c>
      <c r="L22" s="21" t="s">
        <v>497</v>
      </c>
      <c r="M22" s="12" t="s">
        <v>287</v>
      </c>
      <c r="N22" s="24">
        <v>4</v>
      </c>
      <c r="O22" s="24">
        <v>4</v>
      </c>
      <c r="P22" s="12">
        <v>2</v>
      </c>
      <c r="Q22" s="12">
        <f t="shared" si="0"/>
        <v>18</v>
      </c>
      <c r="R22" s="12">
        <v>3</v>
      </c>
      <c r="S22" s="12">
        <v>3</v>
      </c>
      <c r="T22" s="12">
        <v>1</v>
      </c>
      <c r="U22" s="12">
        <f t="shared" si="1"/>
        <v>10</v>
      </c>
      <c r="V22" s="21" t="s">
        <v>498</v>
      </c>
      <c r="W22" s="41">
        <v>44566</v>
      </c>
      <c r="X22" s="21" t="s">
        <v>499</v>
      </c>
      <c r="Y22" s="12" t="s">
        <v>124</v>
      </c>
      <c r="Z22" s="21" t="s">
        <v>500</v>
      </c>
      <c r="AA22" s="21" t="s">
        <v>501</v>
      </c>
      <c r="AB22" s="21" t="s">
        <v>289</v>
      </c>
      <c r="AC22" s="21" t="s">
        <v>502</v>
      </c>
      <c r="AD22" s="21" t="s">
        <v>503</v>
      </c>
      <c r="AE22" s="42">
        <v>44609</v>
      </c>
    </row>
    <row r="23" spans="2:31" s="23" customFormat="1" ht="102" hidden="1" x14ac:dyDescent="0.2">
      <c r="B23" s="88">
        <v>24</v>
      </c>
      <c r="C23" s="78" t="s">
        <v>538</v>
      </c>
      <c r="D23" s="12" t="s">
        <v>279</v>
      </c>
      <c r="E23" s="22" t="s">
        <v>268</v>
      </c>
      <c r="F23" s="42">
        <v>44333</v>
      </c>
      <c r="G23" s="21" t="s">
        <v>294</v>
      </c>
      <c r="H23" s="21" t="s">
        <v>78</v>
      </c>
      <c r="I23" s="21" t="s">
        <v>282</v>
      </c>
      <c r="J23" s="21" t="s">
        <v>449</v>
      </c>
      <c r="K23" s="21" t="s">
        <v>539</v>
      </c>
      <c r="L23" s="21" t="s">
        <v>540</v>
      </c>
      <c r="M23" s="12" t="s">
        <v>274</v>
      </c>
      <c r="N23" s="24">
        <v>3</v>
      </c>
      <c r="O23" s="24">
        <v>5</v>
      </c>
      <c r="P23" s="12">
        <v>2</v>
      </c>
      <c r="Q23" s="12">
        <f t="shared" si="0"/>
        <v>17</v>
      </c>
      <c r="R23" s="12">
        <v>2</v>
      </c>
      <c r="S23" s="12">
        <v>4</v>
      </c>
      <c r="T23" s="12">
        <v>1</v>
      </c>
      <c r="U23" s="12">
        <f t="shared" si="1"/>
        <v>9</v>
      </c>
      <c r="V23" s="21" t="s">
        <v>541</v>
      </c>
      <c r="W23" s="84">
        <v>44805</v>
      </c>
      <c r="X23" s="21" t="s">
        <v>542</v>
      </c>
      <c r="Y23" s="21" t="s">
        <v>124</v>
      </c>
      <c r="Z23" s="21" t="s">
        <v>543</v>
      </c>
      <c r="AA23" s="21" t="s">
        <v>544</v>
      </c>
      <c r="AB23" s="21" t="s">
        <v>545</v>
      </c>
      <c r="AC23" s="21"/>
      <c r="AD23" s="21" t="s">
        <v>546</v>
      </c>
      <c r="AE23" s="42">
        <v>44721</v>
      </c>
    </row>
    <row r="24" spans="2:31" s="23" customFormat="1" ht="119" x14ac:dyDescent="0.2">
      <c r="B24" s="77">
        <v>20</v>
      </c>
      <c r="C24" s="77" t="s">
        <v>434</v>
      </c>
      <c r="D24" s="116" t="s">
        <v>267</v>
      </c>
      <c r="E24" s="108" t="s">
        <v>268</v>
      </c>
      <c r="F24" s="108">
        <v>44479</v>
      </c>
      <c r="G24" s="118" t="s">
        <v>303</v>
      </c>
      <c r="H24" s="118" t="s">
        <v>76</v>
      </c>
      <c r="I24" s="118" t="s">
        <v>282</v>
      </c>
      <c r="J24" s="118" t="s">
        <v>383</v>
      </c>
      <c r="K24" s="21" t="s">
        <v>435</v>
      </c>
      <c r="L24" s="21" t="s">
        <v>436</v>
      </c>
      <c r="M24" s="12" t="s">
        <v>287</v>
      </c>
      <c r="N24" s="24">
        <v>4</v>
      </c>
      <c r="O24" s="24">
        <v>4</v>
      </c>
      <c r="P24" s="12">
        <v>3</v>
      </c>
      <c r="Q24" s="12">
        <f t="shared" si="0"/>
        <v>19</v>
      </c>
      <c r="R24" s="12">
        <v>1</v>
      </c>
      <c r="S24" s="12">
        <v>2</v>
      </c>
      <c r="T24" s="12">
        <v>1</v>
      </c>
      <c r="U24" s="12">
        <f t="shared" si="1"/>
        <v>3</v>
      </c>
      <c r="V24" s="21" t="s">
        <v>437</v>
      </c>
      <c r="W24" s="41">
        <v>44896</v>
      </c>
      <c r="X24" s="21" t="s">
        <v>1447</v>
      </c>
      <c r="Y24" s="21" t="s">
        <v>120</v>
      </c>
      <c r="Z24" s="21" t="s">
        <v>438</v>
      </c>
      <c r="AA24" s="21" t="s">
        <v>439</v>
      </c>
      <c r="AB24" s="21" t="s">
        <v>440</v>
      </c>
      <c r="AC24" s="21" t="s">
        <v>441</v>
      </c>
      <c r="AD24" s="21" t="s">
        <v>313</v>
      </c>
      <c r="AE24" s="42"/>
    </row>
    <row r="25" spans="2:31" s="23" customFormat="1" ht="68" x14ac:dyDescent="0.2">
      <c r="B25" s="77">
        <v>69</v>
      </c>
      <c r="C25" s="78" t="s">
        <v>442</v>
      </c>
      <c r="D25" s="116" t="s">
        <v>267</v>
      </c>
      <c r="E25" s="108" t="s">
        <v>268</v>
      </c>
      <c r="F25" s="108">
        <v>44532</v>
      </c>
      <c r="G25" s="118" t="s">
        <v>280</v>
      </c>
      <c r="H25" s="118" t="s">
        <v>270</v>
      </c>
      <c r="I25" s="118" t="s">
        <v>271</v>
      </c>
      <c r="J25" s="118" t="s">
        <v>377</v>
      </c>
      <c r="K25" s="21" t="s">
        <v>443</v>
      </c>
      <c r="L25" s="21" t="s">
        <v>1448</v>
      </c>
      <c r="M25" s="12" t="s">
        <v>274</v>
      </c>
      <c r="N25" s="24">
        <v>4</v>
      </c>
      <c r="O25" s="24">
        <v>4</v>
      </c>
      <c r="P25" s="12">
        <v>3</v>
      </c>
      <c r="Q25" s="12">
        <f t="shared" si="0"/>
        <v>19</v>
      </c>
      <c r="R25" s="12">
        <v>2</v>
      </c>
      <c r="S25" s="12">
        <v>1</v>
      </c>
      <c r="T25" s="12">
        <v>2</v>
      </c>
      <c r="U25" s="12">
        <f t="shared" si="1"/>
        <v>4</v>
      </c>
      <c r="V25" s="21" t="s">
        <v>444</v>
      </c>
      <c r="W25" s="41">
        <v>44771</v>
      </c>
      <c r="X25" s="21" t="s">
        <v>445</v>
      </c>
      <c r="Y25" s="21" t="s">
        <v>124</v>
      </c>
      <c r="Z25" s="42" t="s">
        <v>446</v>
      </c>
      <c r="AA25" s="21" t="s">
        <v>377</v>
      </c>
      <c r="AB25" s="21" t="s">
        <v>447</v>
      </c>
      <c r="AC25" s="21"/>
      <c r="AD25" s="21"/>
      <c r="AE25" s="42"/>
    </row>
    <row r="26" spans="2:31" s="23" customFormat="1" ht="272" x14ac:dyDescent="0.2">
      <c r="B26" s="113"/>
      <c r="C26" s="19" t="s">
        <v>948</v>
      </c>
      <c r="D26" s="121" t="s">
        <v>267</v>
      </c>
      <c r="E26" s="122" t="s">
        <v>268</v>
      </c>
      <c r="F26" s="123">
        <v>44711</v>
      </c>
      <c r="G26" s="110" t="s">
        <v>329</v>
      </c>
      <c r="H26" s="119" t="s">
        <v>80</v>
      </c>
      <c r="I26" s="118" t="s">
        <v>332</v>
      </c>
      <c r="J26" s="118" t="s">
        <v>332</v>
      </c>
      <c r="K26" s="21" t="s">
        <v>1427</v>
      </c>
      <c r="L26" s="2" t="s">
        <v>1419</v>
      </c>
      <c r="M26" s="12" t="s">
        <v>287</v>
      </c>
      <c r="N26" s="24">
        <v>3</v>
      </c>
      <c r="O26" s="24">
        <v>5</v>
      </c>
      <c r="P26" s="24">
        <v>4</v>
      </c>
      <c r="Q26" s="12">
        <f t="shared" si="0"/>
        <v>19</v>
      </c>
      <c r="R26" s="19">
        <v>2</v>
      </c>
      <c r="S26" s="19">
        <v>2</v>
      </c>
      <c r="T26" s="19">
        <v>4</v>
      </c>
      <c r="U26" s="12">
        <f t="shared" si="1"/>
        <v>8</v>
      </c>
      <c r="V26" s="2" t="s">
        <v>1407</v>
      </c>
      <c r="W26" s="28">
        <v>44771</v>
      </c>
      <c r="X26" s="21" t="s">
        <v>1412</v>
      </c>
      <c r="Y26" s="21" t="s">
        <v>430</v>
      </c>
      <c r="Z26" s="117">
        <v>44771</v>
      </c>
      <c r="AA26" s="2" t="s">
        <v>647</v>
      </c>
      <c r="AB26" s="2" t="s">
        <v>1445</v>
      </c>
      <c r="AC26" s="2"/>
      <c r="AD26" s="20"/>
      <c r="AE26" s="22"/>
    </row>
    <row r="27" spans="2:31" s="23" customFormat="1" ht="272" x14ac:dyDescent="0.2">
      <c r="B27" s="12"/>
      <c r="C27" s="19" t="s">
        <v>950</v>
      </c>
      <c r="D27" s="121" t="s">
        <v>267</v>
      </c>
      <c r="E27" s="122" t="s">
        <v>268</v>
      </c>
      <c r="F27" s="123">
        <v>44711</v>
      </c>
      <c r="G27" s="110" t="s">
        <v>329</v>
      </c>
      <c r="H27" s="119" t="s">
        <v>74</v>
      </c>
      <c r="I27" s="118" t="s">
        <v>332</v>
      </c>
      <c r="J27" s="118" t="s">
        <v>332</v>
      </c>
      <c r="K27" s="21" t="s">
        <v>1422</v>
      </c>
      <c r="L27" s="2" t="s">
        <v>1419</v>
      </c>
      <c r="M27" s="12" t="s">
        <v>287</v>
      </c>
      <c r="N27" s="24">
        <v>3</v>
      </c>
      <c r="O27" s="24">
        <v>5</v>
      </c>
      <c r="P27" s="24">
        <v>4</v>
      </c>
      <c r="Q27" s="12">
        <f t="shared" si="0"/>
        <v>19</v>
      </c>
      <c r="R27" s="19">
        <v>1</v>
      </c>
      <c r="S27" s="19">
        <v>3</v>
      </c>
      <c r="T27" s="19">
        <v>4</v>
      </c>
      <c r="U27" s="12">
        <f t="shared" si="1"/>
        <v>7</v>
      </c>
      <c r="V27" s="2" t="s">
        <v>1408</v>
      </c>
      <c r="W27" s="28">
        <v>44771</v>
      </c>
      <c r="X27" s="21" t="s">
        <v>1413</v>
      </c>
      <c r="Y27" s="21" t="s">
        <v>124</v>
      </c>
      <c r="Z27" s="117">
        <v>44771</v>
      </c>
      <c r="AA27" s="2" t="s">
        <v>647</v>
      </c>
      <c r="AB27" s="2" t="s">
        <v>1459</v>
      </c>
      <c r="AC27" s="2"/>
      <c r="AD27" s="20"/>
      <c r="AE27" s="22"/>
    </row>
    <row r="28" spans="2:31" s="23" customFormat="1" ht="272" x14ac:dyDescent="0.2">
      <c r="B28" s="12"/>
      <c r="C28" s="19" t="s">
        <v>951</v>
      </c>
      <c r="D28" s="121" t="s">
        <v>267</v>
      </c>
      <c r="E28" s="122" t="s">
        <v>268</v>
      </c>
      <c r="F28" s="123">
        <v>44711</v>
      </c>
      <c r="G28" s="110" t="s">
        <v>329</v>
      </c>
      <c r="H28" s="119" t="s">
        <v>70</v>
      </c>
      <c r="I28" s="118" t="s">
        <v>332</v>
      </c>
      <c r="J28" s="118" t="s">
        <v>332</v>
      </c>
      <c r="K28" s="118" t="s">
        <v>1428</v>
      </c>
      <c r="L28" s="2" t="s">
        <v>1419</v>
      </c>
      <c r="M28" s="12" t="s">
        <v>287</v>
      </c>
      <c r="N28" s="24">
        <v>3</v>
      </c>
      <c r="O28" s="24">
        <v>5</v>
      </c>
      <c r="P28" s="24">
        <v>4</v>
      </c>
      <c r="Q28" s="12">
        <f t="shared" si="0"/>
        <v>19</v>
      </c>
      <c r="R28" s="19">
        <v>1</v>
      </c>
      <c r="S28" s="19">
        <v>1</v>
      </c>
      <c r="T28" s="19">
        <v>4</v>
      </c>
      <c r="U28" s="12">
        <f t="shared" si="1"/>
        <v>5</v>
      </c>
      <c r="V28" s="2" t="s">
        <v>1409</v>
      </c>
      <c r="W28" s="28">
        <v>44771</v>
      </c>
      <c r="X28" s="21" t="s">
        <v>1414</v>
      </c>
      <c r="Y28" s="21" t="s">
        <v>124</v>
      </c>
      <c r="Z28" s="117">
        <v>44771</v>
      </c>
      <c r="AA28" s="2" t="s">
        <v>647</v>
      </c>
      <c r="AB28" s="2" t="s">
        <v>1445</v>
      </c>
      <c r="AC28" s="2"/>
      <c r="AD28" s="20"/>
      <c r="AE28" s="22"/>
    </row>
    <row r="29" spans="2:31" s="23" customFormat="1" ht="272" x14ac:dyDescent="0.2">
      <c r="B29" s="19"/>
      <c r="C29" s="19" t="s">
        <v>952</v>
      </c>
      <c r="D29" s="121" t="s">
        <v>267</v>
      </c>
      <c r="E29" s="122" t="s">
        <v>268</v>
      </c>
      <c r="F29" s="123">
        <v>44711</v>
      </c>
      <c r="G29" s="110" t="s">
        <v>329</v>
      </c>
      <c r="H29" s="119" t="s">
        <v>78</v>
      </c>
      <c r="I29" s="118" t="s">
        <v>332</v>
      </c>
      <c r="J29" s="118" t="s">
        <v>332</v>
      </c>
      <c r="K29" s="21" t="s">
        <v>1423</v>
      </c>
      <c r="L29" s="2" t="s">
        <v>1419</v>
      </c>
      <c r="M29" s="12" t="s">
        <v>287</v>
      </c>
      <c r="N29" s="24">
        <v>3</v>
      </c>
      <c r="O29" s="24">
        <v>5</v>
      </c>
      <c r="P29" s="24">
        <v>4</v>
      </c>
      <c r="Q29" s="12">
        <f t="shared" si="0"/>
        <v>19</v>
      </c>
      <c r="R29" s="19">
        <v>1</v>
      </c>
      <c r="S29" s="19">
        <v>2</v>
      </c>
      <c r="T29" s="19">
        <v>4</v>
      </c>
      <c r="U29" s="12">
        <f t="shared" si="1"/>
        <v>6</v>
      </c>
      <c r="V29" s="2" t="s">
        <v>1424</v>
      </c>
      <c r="W29" s="28">
        <v>44771</v>
      </c>
      <c r="X29" s="21" t="s">
        <v>1415</v>
      </c>
      <c r="Y29" s="21" t="s">
        <v>124</v>
      </c>
      <c r="Z29" s="117">
        <v>44771</v>
      </c>
      <c r="AA29" s="2" t="s">
        <v>647</v>
      </c>
      <c r="AB29" s="2" t="s">
        <v>1445</v>
      </c>
      <c r="AC29" s="2"/>
      <c r="AD29" s="20"/>
      <c r="AE29" s="22"/>
    </row>
    <row r="30" spans="2:31" s="23" customFormat="1" ht="68" hidden="1" x14ac:dyDescent="0.2">
      <c r="B30" s="77">
        <v>33</v>
      </c>
      <c r="C30" s="78" t="s">
        <v>941</v>
      </c>
      <c r="D30" s="12" t="s">
        <v>279</v>
      </c>
      <c r="E30" s="22" t="s">
        <v>268</v>
      </c>
      <c r="F30" s="28">
        <v>44490</v>
      </c>
      <c r="G30" s="2" t="s">
        <v>269</v>
      </c>
      <c r="H30" s="20" t="s">
        <v>304</v>
      </c>
      <c r="I30" s="21" t="s">
        <v>377</v>
      </c>
      <c r="J30" s="21" t="s">
        <v>272</v>
      </c>
      <c r="K30" s="21" t="s">
        <v>942</v>
      </c>
      <c r="L30" s="2" t="s">
        <v>943</v>
      </c>
      <c r="M30" s="2" t="s">
        <v>289</v>
      </c>
      <c r="N30" s="12">
        <v>0</v>
      </c>
      <c r="O30" s="12">
        <v>0</v>
      </c>
      <c r="P30" s="12">
        <v>0</v>
      </c>
      <c r="Q30" s="12">
        <f t="shared" si="0"/>
        <v>0</v>
      </c>
      <c r="R30" s="19">
        <v>0</v>
      </c>
      <c r="S30" s="19">
        <v>0</v>
      </c>
      <c r="T30" s="19">
        <v>0</v>
      </c>
      <c r="U30" s="19">
        <f>R30*S30</f>
        <v>0</v>
      </c>
      <c r="V30" s="2" t="s">
        <v>289</v>
      </c>
      <c r="W30" s="28" t="s">
        <v>289</v>
      </c>
      <c r="X30" s="21" t="s">
        <v>289</v>
      </c>
      <c r="Y30" s="2" t="s">
        <v>289</v>
      </c>
      <c r="Z30" s="2" t="s">
        <v>289</v>
      </c>
      <c r="AA30" s="2" t="s">
        <v>289</v>
      </c>
      <c r="AB30" s="2" t="s">
        <v>289</v>
      </c>
      <c r="AC30" s="2"/>
      <c r="AD30" s="20" t="s">
        <v>944</v>
      </c>
      <c r="AE30" s="28">
        <v>44568</v>
      </c>
    </row>
    <row r="31" spans="2:31" s="23" customFormat="1" ht="272" x14ac:dyDescent="0.2">
      <c r="B31" s="12"/>
      <c r="C31" s="19" t="s">
        <v>953</v>
      </c>
      <c r="D31" s="121" t="s">
        <v>267</v>
      </c>
      <c r="E31" s="122" t="s">
        <v>268</v>
      </c>
      <c r="F31" s="123">
        <v>44711</v>
      </c>
      <c r="G31" s="110" t="s">
        <v>329</v>
      </c>
      <c r="H31" s="119" t="s">
        <v>70</v>
      </c>
      <c r="I31" s="118" t="s">
        <v>332</v>
      </c>
      <c r="J31" s="118" t="s">
        <v>332</v>
      </c>
      <c r="K31" s="21" t="s">
        <v>1425</v>
      </c>
      <c r="L31" s="2" t="s">
        <v>1419</v>
      </c>
      <c r="M31" s="12" t="s">
        <v>287</v>
      </c>
      <c r="N31" s="24">
        <v>3</v>
      </c>
      <c r="O31" s="24">
        <v>5</v>
      </c>
      <c r="P31" s="24">
        <v>4</v>
      </c>
      <c r="Q31" s="12">
        <f t="shared" si="0"/>
        <v>19</v>
      </c>
      <c r="R31" s="19">
        <v>1</v>
      </c>
      <c r="S31" s="19">
        <v>2</v>
      </c>
      <c r="T31" s="19">
        <v>4</v>
      </c>
      <c r="U31" s="12">
        <f t="shared" ref="U31:U46" si="2">(R31*S31)+T31</f>
        <v>6</v>
      </c>
      <c r="V31" s="2" t="s">
        <v>1429</v>
      </c>
      <c r="W31" s="28">
        <v>44771</v>
      </c>
      <c r="X31" s="21" t="s">
        <v>1416</v>
      </c>
      <c r="Y31" s="21" t="s">
        <v>124</v>
      </c>
      <c r="Z31" s="117">
        <v>44771</v>
      </c>
      <c r="AA31" s="2" t="s">
        <v>647</v>
      </c>
      <c r="AB31" s="2" t="s">
        <v>1445</v>
      </c>
      <c r="AC31" s="2"/>
      <c r="AD31" s="20"/>
      <c r="AE31" s="22"/>
    </row>
    <row r="32" spans="2:31" s="23" customFormat="1" ht="272" x14ac:dyDescent="0.2">
      <c r="B32" s="12"/>
      <c r="C32" s="19" t="s">
        <v>954</v>
      </c>
      <c r="D32" s="121" t="s">
        <v>267</v>
      </c>
      <c r="E32" s="122" t="s">
        <v>268</v>
      </c>
      <c r="F32" s="123">
        <v>44711</v>
      </c>
      <c r="G32" s="110" t="s">
        <v>329</v>
      </c>
      <c r="H32" s="119" t="s">
        <v>70</v>
      </c>
      <c r="I32" s="118" t="s">
        <v>332</v>
      </c>
      <c r="J32" s="118" t="s">
        <v>332</v>
      </c>
      <c r="K32" s="21" t="s">
        <v>1426</v>
      </c>
      <c r="L32" s="2" t="s">
        <v>1419</v>
      </c>
      <c r="M32" s="12" t="s">
        <v>287</v>
      </c>
      <c r="N32" s="24">
        <v>3</v>
      </c>
      <c r="O32" s="24">
        <v>5</v>
      </c>
      <c r="P32" s="24">
        <v>4</v>
      </c>
      <c r="Q32" s="12">
        <f t="shared" si="0"/>
        <v>19</v>
      </c>
      <c r="R32" s="19">
        <v>1</v>
      </c>
      <c r="S32" s="19">
        <v>2</v>
      </c>
      <c r="T32" s="19">
        <v>4</v>
      </c>
      <c r="U32" s="12">
        <f t="shared" si="2"/>
        <v>6</v>
      </c>
      <c r="V32" s="2" t="s">
        <v>1429</v>
      </c>
      <c r="W32" s="28">
        <v>44771</v>
      </c>
      <c r="X32" s="21" t="s">
        <v>1417</v>
      </c>
      <c r="Y32" s="21" t="s">
        <v>430</v>
      </c>
      <c r="Z32" s="117">
        <v>44771</v>
      </c>
      <c r="AA32" s="2" t="s">
        <v>647</v>
      </c>
      <c r="AB32" s="2" t="s">
        <v>1445</v>
      </c>
      <c r="AC32" s="2"/>
      <c r="AD32" s="20"/>
      <c r="AE32" s="22"/>
    </row>
    <row r="33" spans="2:31" s="23" customFormat="1" ht="136" x14ac:dyDescent="0.2">
      <c r="B33" s="77">
        <v>13</v>
      </c>
      <c r="C33" s="77" t="s">
        <v>448</v>
      </c>
      <c r="D33" s="116" t="s">
        <v>267</v>
      </c>
      <c r="E33" s="108" t="s">
        <v>268</v>
      </c>
      <c r="F33" s="108">
        <v>44477</v>
      </c>
      <c r="G33" s="118" t="s">
        <v>341</v>
      </c>
      <c r="H33" s="118" t="s">
        <v>64</v>
      </c>
      <c r="I33" s="118" t="s">
        <v>342</v>
      </c>
      <c r="J33" s="118" t="s">
        <v>449</v>
      </c>
      <c r="K33" s="21" t="s">
        <v>450</v>
      </c>
      <c r="L33" s="21" t="s">
        <v>451</v>
      </c>
      <c r="M33" s="12" t="s">
        <v>274</v>
      </c>
      <c r="N33" s="12">
        <v>4</v>
      </c>
      <c r="O33" s="12">
        <v>4</v>
      </c>
      <c r="P33" s="12">
        <v>2</v>
      </c>
      <c r="Q33" s="12">
        <f t="shared" si="0"/>
        <v>18</v>
      </c>
      <c r="R33" s="12">
        <v>2</v>
      </c>
      <c r="S33" s="12">
        <v>4</v>
      </c>
      <c r="T33" s="12">
        <v>2</v>
      </c>
      <c r="U33" s="12">
        <f t="shared" si="2"/>
        <v>10</v>
      </c>
      <c r="V33" s="21" t="s">
        <v>1390</v>
      </c>
      <c r="W33" s="41">
        <v>44805</v>
      </c>
      <c r="X33" s="21" t="s">
        <v>452</v>
      </c>
      <c r="Y33" s="21" t="s">
        <v>124</v>
      </c>
      <c r="Z33" s="21" t="s">
        <v>453</v>
      </c>
      <c r="AA33" s="21" t="s">
        <v>348</v>
      </c>
      <c r="AB33" s="21" t="s">
        <v>349</v>
      </c>
      <c r="AC33" s="21" t="s">
        <v>454</v>
      </c>
      <c r="AD33" s="43" t="s">
        <v>455</v>
      </c>
      <c r="AE33" s="42"/>
    </row>
    <row r="34" spans="2:31" s="23" customFormat="1" ht="136" x14ac:dyDescent="0.2">
      <c r="B34" s="77">
        <v>14</v>
      </c>
      <c r="C34" s="77" t="s">
        <v>456</v>
      </c>
      <c r="D34" s="116" t="s">
        <v>267</v>
      </c>
      <c r="E34" s="108" t="s">
        <v>268</v>
      </c>
      <c r="F34" s="108">
        <v>44477</v>
      </c>
      <c r="G34" s="118" t="s">
        <v>341</v>
      </c>
      <c r="H34" s="118" t="s">
        <v>457</v>
      </c>
      <c r="I34" s="118" t="s">
        <v>342</v>
      </c>
      <c r="J34" s="118" t="s">
        <v>449</v>
      </c>
      <c r="K34" s="21" t="s">
        <v>458</v>
      </c>
      <c r="L34" s="21" t="s">
        <v>459</v>
      </c>
      <c r="M34" s="12" t="s">
        <v>274</v>
      </c>
      <c r="N34" s="12">
        <v>4</v>
      </c>
      <c r="O34" s="12">
        <v>4</v>
      </c>
      <c r="P34" s="12">
        <v>2</v>
      </c>
      <c r="Q34" s="12">
        <f t="shared" si="0"/>
        <v>18</v>
      </c>
      <c r="R34" s="12">
        <v>2</v>
      </c>
      <c r="S34" s="12">
        <v>2</v>
      </c>
      <c r="T34" s="12">
        <v>3</v>
      </c>
      <c r="U34" s="12">
        <f t="shared" si="2"/>
        <v>7</v>
      </c>
      <c r="V34" s="21" t="s">
        <v>460</v>
      </c>
      <c r="W34" s="41">
        <v>44805</v>
      </c>
      <c r="X34" s="21" t="s">
        <v>452</v>
      </c>
      <c r="Y34" s="21" t="s">
        <v>124</v>
      </c>
      <c r="Z34" s="21" t="s">
        <v>453</v>
      </c>
      <c r="AA34" s="21" t="s">
        <v>348</v>
      </c>
      <c r="AB34" s="21" t="s">
        <v>349</v>
      </c>
      <c r="AC34" s="21"/>
      <c r="AD34" s="43" t="s">
        <v>461</v>
      </c>
      <c r="AE34" s="42"/>
    </row>
    <row r="35" spans="2:31" s="23" customFormat="1" ht="340" x14ac:dyDescent="0.2">
      <c r="B35" s="88">
        <v>17</v>
      </c>
      <c r="C35" s="77" t="s">
        <v>462</v>
      </c>
      <c r="D35" s="124" t="s">
        <v>267</v>
      </c>
      <c r="E35" s="108" t="s">
        <v>268</v>
      </c>
      <c r="F35" s="108">
        <v>44477</v>
      </c>
      <c r="G35" s="118" t="s">
        <v>463</v>
      </c>
      <c r="H35" s="118" t="s">
        <v>64</v>
      </c>
      <c r="I35" s="118" t="s">
        <v>342</v>
      </c>
      <c r="J35" s="118" t="s">
        <v>403</v>
      </c>
      <c r="K35" s="21" t="s">
        <v>464</v>
      </c>
      <c r="L35" s="21" t="s">
        <v>465</v>
      </c>
      <c r="M35" s="12" t="s">
        <v>274</v>
      </c>
      <c r="N35" s="12">
        <v>4</v>
      </c>
      <c r="O35" s="12">
        <v>4</v>
      </c>
      <c r="P35" s="12">
        <v>2</v>
      </c>
      <c r="Q35" s="12">
        <f t="shared" si="0"/>
        <v>18</v>
      </c>
      <c r="R35" s="12">
        <v>4</v>
      </c>
      <c r="S35" s="12">
        <v>3</v>
      </c>
      <c r="T35" s="12">
        <v>2</v>
      </c>
      <c r="U35" s="12">
        <f t="shared" si="2"/>
        <v>14</v>
      </c>
      <c r="V35" s="21" t="s">
        <v>466</v>
      </c>
      <c r="W35" s="41">
        <v>44773</v>
      </c>
      <c r="X35" s="21" t="s">
        <v>467</v>
      </c>
      <c r="Y35" s="21" t="s">
        <v>124</v>
      </c>
      <c r="Z35" s="95" t="s">
        <v>468</v>
      </c>
      <c r="AA35" s="21" t="s">
        <v>469</v>
      </c>
      <c r="AB35" s="21" t="s">
        <v>470</v>
      </c>
      <c r="AC35" s="21"/>
      <c r="AD35" s="21" t="s">
        <v>471</v>
      </c>
      <c r="AE35" s="42"/>
    </row>
    <row r="36" spans="2:31" s="23" customFormat="1" ht="119" x14ac:dyDescent="0.2">
      <c r="B36" s="77">
        <v>28</v>
      </c>
      <c r="C36" s="77" t="s">
        <v>472</v>
      </c>
      <c r="D36" s="116" t="s">
        <v>267</v>
      </c>
      <c r="E36" s="108" t="s">
        <v>268</v>
      </c>
      <c r="F36" s="108">
        <v>44510</v>
      </c>
      <c r="G36" s="118" t="s">
        <v>280</v>
      </c>
      <c r="H36" s="118" t="s">
        <v>270</v>
      </c>
      <c r="I36" s="118" t="s">
        <v>282</v>
      </c>
      <c r="J36" s="118" t="s">
        <v>282</v>
      </c>
      <c r="K36" s="21" t="s">
        <v>1449</v>
      </c>
      <c r="L36" s="21" t="s">
        <v>473</v>
      </c>
      <c r="M36" s="12" t="s">
        <v>274</v>
      </c>
      <c r="N36" s="24">
        <v>3</v>
      </c>
      <c r="O36" s="24">
        <v>5</v>
      </c>
      <c r="P36" s="12">
        <v>3</v>
      </c>
      <c r="Q36" s="12">
        <f t="shared" si="0"/>
        <v>18</v>
      </c>
      <c r="R36" s="12">
        <v>1</v>
      </c>
      <c r="S36" s="12">
        <v>3</v>
      </c>
      <c r="T36" s="12">
        <v>2</v>
      </c>
      <c r="U36" s="12">
        <f t="shared" si="2"/>
        <v>5</v>
      </c>
      <c r="V36" s="21" t="s">
        <v>474</v>
      </c>
      <c r="W36" s="41">
        <v>44771</v>
      </c>
      <c r="X36" s="21" t="s">
        <v>475</v>
      </c>
      <c r="Y36" s="21" t="s">
        <v>124</v>
      </c>
      <c r="Z36" s="42">
        <v>44771</v>
      </c>
      <c r="AA36" s="21" t="s">
        <v>282</v>
      </c>
      <c r="AB36" s="21" t="s">
        <v>476</v>
      </c>
      <c r="AC36" s="21" t="s">
        <v>477</v>
      </c>
      <c r="AD36" s="21" t="s">
        <v>478</v>
      </c>
      <c r="AE36" s="42"/>
    </row>
    <row r="37" spans="2:31" s="23" customFormat="1" ht="68" x14ac:dyDescent="0.2">
      <c r="B37" s="12"/>
      <c r="C37" s="19" t="s">
        <v>479</v>
      </c>
      <c r="D37" s="121" t="s">
        <v>267</v>
      </c>
      <c r="E37" s="122" t="s">
        <v>268</v>
      </c>
      <c r="F37" s="123">
        <v>44652</v>
      </c>
      <c r="G37" s="110" t="s">
        <v>294</v>
      </c>
      <c r="H37" s="119" t="s">
        <v>78</v>
      </c>
      <c r="I37" s="118" t="s">
        <v>296</v>
      </c>
      <c r="J37" s="118" t="s">
        <v>296</v>
      </c>
      <c r="K37" s="21" t="s">
        <v>480</v>
      </c>
      <c r="L37" s="2" t="s">
        <v>481</v>
      </c>
      <c r="M37" s="12" t="s">
        <v>408</v>
      </c>
      <c r="N37" s="24">
        <v>4</v>
      </c>
      <c r="O37" s="24">
        <v>4</v>
      </c>
      <c r="P37" s="24">
        <v>2</v>
      </c>
      <c r="Q37" s="12">
        <f t="shared" si="0"/>
        <v>18</v>
      </c>
      <c r="R37" s="19">
        <v>2</v>
      </c>
      <c r="S37" s="19">
        <v>2</v>
      </c>
      <c r="T37" s="19">
        <v>2</v>
      </c>
      <c r="U37" s="12">
        <f t="shared" si="2"/>
        <v>6</v>
      </c>
      <c r="V37" s="2" t="s">
        <v>482</v>
      </c>
      <c r="W37" s="28">
        <v>44865</v>
      </c>
      <c r="X37" s="21" t="s">
        <v>483</v>
      </c>
      <c r="Y37" s="21" t="s">
        <v>124</v>
      </c>
      <c r="Z37" s="71" t="s">
        <v>484</v>
      </c>
      <c r="AA37" s="2" t="s">
        <v>485</v>
      </c>
      <c r="AB37" s="2" t="s">
        <v>486</v>
      </c>
      <c r="AC37" s="2"/>
      <c r="AD37" s="20"/>
      <c r="AE37" s="22"/>
    </row>
    <row r="38" spans="2:31" s="23" customFormat="1" ht="85" hidden="1" x14ac:dyDescent="0.2">
      <c r="B38" s="77">
        <v>45</v>
      </c>
      <c r="C38" s="78" t="s">
        <v>685</v>
      </c>
      <c r="D38" s="21" t="s">
        <v>279</v>
      </c>
      <c r="E38" s="22" t="s">
        <v>268</v>
      </c>
      <c r="F38" s="28">
        <v>44490</v>
      </c>
      <c r="G38" s="2" t="s">
        <v>303</v>
      </c>
      <c r="H38" s="20" t="s">
        <v>304</v>
      </c>
      <c r="I38" s="21" t="s">
        <v>377</v>
      </c>
      <c r="J38" s="21" t="s">
        <v>305</v>
      </c>
      <c r="K38" s="21" t="s">
        <v>686</v>
      </c>
      <c r="L38" s="2" t="s">
        <v>687</v>
      </c>
      <c r="M38" s="12" t="s">
        <v>287</v>
      </c>
      <c r="N38" s="24">
        <v>3</v>
      </c>
      <c r="O38" s="24">
        <v>3</v>
      </c>
      <c r="P38" s="24">
        <v>4</v>
      </c>
      <c r="Q38" s="12">
        <f t="shared" si="0"/>
        <v>13</v>
      </c>
      <c r="R38" s="19">
        <v>1</v>
      </c>
      <c r="S38" s="19">
        <v>1</v>
      </c>
      <c r="T38" s="12">
        <v>1</v>
      </c>
      <c r="U38" s="12">
        <f t="shared" si="2"/>
        <v>2</v>
      </c>
      <c r="V38" s="2" t="s">
        <v>289</v>
      </c>
      <c r="W38" s="22" t="s">
        <v>289</v>
      </c>
      <c r="X38" s="21" t="s">
        <v>688</v>
      </c>
      <c r="Y38" s="2" t="s">
        <v>689</v>
      </c>
      <c r="Z38" s="2" t="s">
        <v>689</v>
      </c>
      <c r="AA38" s="2" t="s">
        <v>289</v>
      </c>
      <c r="AB38" s="2" t="s">
        <v>289</v>
      </c>
      <c r="AC38" s="2"/>
      <c r="AD38" s="2" t="s">
        <v>690</v>
      </c>
      <c r="AE38" s="22">
        <v>44543</v>
      </c>
    </row>
    <row r="39" spans="2:31" s="23" customFormat="1" ht="102" hidden="1" x14ac:dyDescent="0.2">
      <c r="B39" s="88">
        <v>27</v>
      </c>
      <c r="C39" s="78" t="s">
        <v>502</v>
      </c>
      <c r="D39" s="116" t="s">
        <v>386</v>
      </c>
      <c r="E39" s="108" t="s">
        <v>268</v>
      </c>
      <c r="F39" s="108">
        <v>44474</v>
      </c>
      <c r="G39" s="118" t="s">
        <v>297</v>
      </c>
      <c r="H39" s="118" t="s">
        <v>76</v>
      </c>
      <c r="I39" s="118" t="s">
        <v>299</v>
      </c>
      <c r="J39" s="118" t="s">
        <v>299</v>
      </c>
      <c r="K39" s="21" t="s">
        <v>527</v>
      </c>
      <c r="L39" s="21" t="s">
        <v>528</v>
      </c>
      <c r="M39" s="12" t="s">
        <v>287</v>
      </c>
      <c r="N39" s="24">
        <v>3</v>
      </c>
      <c r="O39" s="24">
        <v>5</v>
      </c>
      <c r="P39" s="12">
        <v>2</v>
      </c>
      <c r="Q39" s="12">
        <f t="shared" si="0"/>
        <v>17</v>
      </c>
      <c r="R39" s="12">
        <v>1</v>
      </c>
      <c r="S39" s="12">
        <v>2</v>
      </c>
      <c r="T39" s="12">
        <v>1</v>
      </c>
      <c r="U39" s="12">
        <f t="shared" si="2"/>
        <v>3</v>
      </c>
      <c r="V39" s="21" t="s">
        <v>529</v>
      </c>
      <c r="W39" s="41">
        <v>44771</v>
      </c>
      <c r="X39" s="21" t="s">
        <v>530</v>
      </c>
      <c r="Y39" s="21" t="s">
        <v>430</v>
      </c>
      <c r="Z39" s="21" t="s">
        <v>531</v>
      </c>
      <c r="AA39" s="21" t="s">
        <v>532</v>
      </c>
      <c r="AB39" s="21" t="s">
        <v>533</v>
      </c>
      <c r="AC39" s="21" t="s">
        <v>495</v>
      </c>
      <c r="AD39" s="21" t="s">
        <v>534</v>
      </c>
      <c r="AE39" s="42">
        <v>44698</v>
      </c>
    </row>
    <row r="40" spans="2:31" s="23" customFormat="1" ht="68" x14ac:dyDescent="0.2">
      <c r="B40" s="77">
        <v>7</v>
      </c>
      <c r="C40" s="77" t="s">
        <v>504</v>
      </c>
      <c r="D40" s="116" t="s">
        <v>267</v>
      </c>
      <c r="E40" s="108" t="s">
        <v>268</v>
      </c>
      <c r="F40" s="108">
        <v>44477</v>
      </c>
      <c r="G40" s="118" t="s">
        <v>341</v>
      </c>
      <c r="H40" s="118" t="s">
        <v>64</v>
      </c>
      <c r="I40" s="118" t="s">
        <v>296</v>
      </c>
      <c r="J40" s="118" t="s">
        <v>296</v>
      </c>
      <c r="K40" s="21" t="s">
        <v>505</v>
      </c>
      <c r="L40" s="21" t="s">
        <v>506</v>
      </c>
      <c r="M40" s="12" t="s">
        <v>507</v>
      </c>
      <c r="N40" s="12">
        <v>4</v>
      </c>
      <c r="O40" s="12">
        <v>4</v>
      </c>
      <c r="P40" s="12">
        <v>1</v>
      </c>
      <c r="Q40" s="12">
        <f t="shared" si="0"/>
        <v>17</v>
      </c>
      <c r="R40" s="12">
        <v>4</v>
      </c>
      <c r="S40" s="12">
        <v>2</v>
      </c>
      <c r="T40" s="12">
        <v>1</v>
      </c>
      <c r="U40" s="12">
        <f t="shared" si="2"/>
        <v>9</v>
      </c>
      <c r="V40" s="21" t="s">
        <v>508</v>
      </c>
      <c r="W40" s="41">
        <v>45961</v>
      </c>
      <c r="X40" s="21" t="s">
        <v>509</v>
      </c>
      <c r="Y40" s="21" t="s">
        <v>124</v>
      </c>
      <c r="Z40" s="42" t="s">
        <v>510</v>
      </c>
      <c r="AA40" s="21" t="s">
        <v>485</v>
      </c>
      <c r="AB40" s="21" t="s">
        <v>511</v>
      </c>
      <c r="AC40" s="21"/>
      <c r="AD40" s="21"/>
      <c r="AE40" s="42"/>
    </row>
    <row r="41" spans="2:31" s="23" customFormat="1" ht="102" x14ac:dyDescent="0.2">
      <c r="B41" s="77">
        <v>10</v>
      </c>
      <c r="C41" s="77" t="s">
        <v>512</v>
      </c>
      <c r="D41" s="116" t="s">
        <v>267</v>
      </c>
      <c r="E41" s="108" t="s">
        <v>268</v>
      </c>
      <c r="F41" s="108">
        <v>44477</v>
      </c>
      <c r="G41" s="118" t="s">
        <v>341</v>
      </c>
      <c r="H41" s="118" t="s">
        <v>457</v>
      </c>
      <c r="I41" s="118" t="s">
        <v>342</v>
      </c>
      <c r="J41" s="118" t="s">
        <v>449</v>
      </c>
      <c r="K41" s="21" t="s">
        <v>513</v>
      </c>
      <c r="L41" s="21" t="s">
        <v>514</v>
      </c>
      <c r="M41" s="12" t="s">
        <v>507</v>
      </c>
      <c r="N41" s="12">
        <v>4</v>
      </c>
      <c r="O41" s="12">
        <v>4</v>
      </c>
      <c r="P41" s="12">
        <v>1</v>
      </c>
      <c r="Q41" s="12">
        <f t="shared" ref="Q41:Q72" si="3">(N41*O41)+P41</f>
        <v>17</v>
      </c>
      <c r="R41" s="12">
        <v>2</v>
      </c>
      <c r="S41" s="12">
        <v>3</v>
      </c>
      <c r="T41" s="12">
        <v>1</v>
      </c>
      <c r="U41" s="12">
        <f t="shared" si="2"/>
        <v>7</v>
      </c>
      <c r="V41" s="21" t="s">
        <v>515</v>
      </c>
      <c r="W41" s="41">
        <v>44803</v>
      </c>
      <c r="X41" s="21" t="s">
        <v>516</v>
      </c>
      <c r="Y41" s="21" t="s">
        <v>124</v>
      </c>
      <c r="Z41" s="21" t="s">
        <v>517</v>
      </c>
      <c r="AA41" s="21" t="s">
        <v>348</v>
      </c>
      <c r="AB41" s="21" t="s">
        <v>349</v>
      </c>
      <c r="AC41" s="21"/>
      <c r="AD41" s="21" t="s">
        <v>518</v>
      </c>
      <c r="AE41" s="42"/>
    </row>
    <row r="42" spans="2:31" s="23" customFormat="1" ht="85" x14ac:dyDescent="0.2">
      <c r="B42" s="77">
        <v>12</v>
      </c>
      <c r="C42" s="78" t="s">
        <v>519</v>
      </c>
      <c r="D42" s="116" t="s">
        <v>267</v>
      </c>
      <c r="E42" s="108" t="s">
        <v>268</v>
      </c>
      <c r="F42" s="108">
        <v>44477</v>
      </c>
      <c r="G42" s="118" t="s">
        <v>341</v>
      </c>
      <c r="H42" s="118" t="s">
        <v>298</v>
      </c>
      <c r="I42" s="118" t="s">
        <v>342</v>
      </c>
      <c r="J42" s="118" t="s">
        <v>449</v>
      </c>
      <c r="K42" s="21" t="s">
        <v>520</v>
      </c>
      <c r="L42" s="21" t="s">
        <v>521</v>
      </c>
      <c r="M42" s="12" t="s">
        <v>522</v>
      </c>
      <c r="N42" s="12">
        <v>4</v>
      </c>
      <c r="O42" s="12">
        <v>4</v>
      </c>
      <c r="P42" s="12">
        <v>1</v>
      </c>
      <c r="Q42" s="12">
        <f t="shared" si="3"/>
        <v>17</v>
      </c>
      <c r="R42" s="12">
        <v>2</v>
      </c>
      <c r="S42" s="12">
        <v>2</v>
      </c>
      <c r="T42" s="12">
        <v>1</v>
      </c>
      <c r="U42" s="12">
        <f t="shared" si="2"/>
        <v>5</v>
      </c>
      <c r="V42" s="21" t="s">
        <v>523</v>
      </c>
      <c r="W42" s="41">
        <v>44805</v>
      </c>
      <c r="X42" s="21" t="s">
        <v>524</v>
      </c>
      <c r="Y42" s="21" t="s">
        <v>124</v>
      </c>
      <c r="Z42" s="21" t="s">
        <v>525</v>
      </c>
      <c r="AA42" s="21" t="s">
        <v>348</v>
      </c>
      <c r="AB42" s="21" t="s">
        <v>349</v>
      </c>
      <c r="AC42" s="21"/>
      <c r="AD42" s="21" t="s">
        <v>526</v>
      </c>
      <c r="AE42" s="42"/>
    </row>
    <row r="43" spans="2:31" s="23" customFormat="1" ht="153" x14ac:dyDescent="0.2">
      <c r="B43" s="77">
        <v>6</v>
      </c>
      <c r="C43" s="78" t="s">
        <v>547</v>
      </c>
      <c r="D43" s="116" t="s">
        <v>267</v>
      </c>
      <c r="E43" s="108" t="s">
        <v>268</v>
      </c>
      <c r="F43" s="108">
        <v>44477</v>
      </c>
      <c r="G43" s="118" t="s">
        <v>303</v>
      </c>
      <c r="H43" s="118" t="s">
        <v>304</v>
      </c>
      <c r="I43" s="118" t="s">
        <v>305</v>
      </c>
      <c r="J43" s="118" t="s">
        <v>305</v>
      </c>
      <c r="K43" s="21" t="s">
        <v>548</v>
      </c>
      <c r="L43" s="21" t="s">
        <v>549</v>
      </c>
      <c r="M43" s="12" t="s">
        <v>281</v>
      </c>
      <c r="N43" s="12">
        <v>3</v>
      </c>
      <c r="O43" s="12">
        <v>4</v>
      </c>
      <c r="P43" s="12">
        <v>4</v>
      </c>
      <c r="Q43" s="12">
        <f t="shared" si="3"/>
        <v>16</v>
      </c>
      <c r="R43" s="12">
        <v>2</v>
      </c>
      <c r="S43" s="12">
        <v>2</v>
      </c>
      <c r="T43" s="12">
        <v>2</v>
      </c>
      <c r="U43" s="12">
        <f t="shared" si="2"/>
        <v>6</v>
      </c>
      <c r="V43" s="21" t="s">
        <v>550</v>
      </c>
      <c r="W43" s="41">
        <v>44896</v>
      </c>
      <c r="X43" s="21" t="s">
        <v>551</v>
      </c>
      <c r="Y43" s="21" t="s">
        <v>122</v>
      </c>
      <c r="Z43" s="21" t="s">
        <v>552</v>
      </c>
      <c r="AA43" s="21" t="s">
        <v>305</v>
      </c>
      <c r="AB43" s="21" t="s">
        <v>311</v>
      </c>
      <c r="AC43" s="21"/>
      <c r="AD43" s="21" t="s">
        <v>313</v>
      </c>
      <c r="AE43" s="42"/>
    </row>
    <row r="44" spans="2:31" s="23" customFormat="1" ht="119" x14ac:dyDescent="0.2">
      <c r="B44" s="88">
        <v>9</v>
      </c>
      <c r="C44" s="78" t="s">
        <v>553</v>
      </c>
      <c r="D44" s="116" t="s">
        <v>267</v>
      </c>
      <c r="E44" s="108" t="s">
        <v>268</v>
      </c>
      <c r="F44" s="108">
        <v>44477</v>
      </c>
      <c r="G44" s="118" t="s">
        <v>341</v>
      </c>
      <c r="H44" s="118" t="s">
        <v>64</v>
      </c>
      <c r="I44" s="118" t="s">
        <v>342</v>
      </c>
      <c r="J44" s="118" t="s">
        <v>296</v>
      </c>
      <c r="K44" s="21" t="s">
        <v>554</v>
      </c>
      <c r="L44" s="21" t="s">
        <v>555</v>
      </c>
      <c r="M44" s="12" t="s">
        <v>281</v>
      </c>
      <c r="N44" s="12">
        <v>3</v>
      </c>
      <c r="O44" s="12">
        <v>4</v>
      </c>
      <c r="P44" s="12">
        <v>4</v>
      </c>
      <c r="Q44" s="12">
        <f t="shared" si="3"/>
        <v>16</v>
      </c>
      <c r="R44" s="12">
        <v>3</v>
      </c>
      <c r="S44" s="12">
        <v>2</v>
      </c>
      <c r="T44" s="12">
        <v>2</v>
      </c>
      <c r="U44" s="12">
        <f t="shared" si="2"/>
        <v>8</v>
      </c>
      <c r="V44" s="21" t="s">
        <v>556</v>
      </c>
      <c r="W44" s="41">
        <v>45565</v>
      </c>
      <c r="X44" s="21" t="s">
        <v>557</v>
      </c>
      <c r="Y44" s="21" t="s">
        <v>124</v>
      </c>
      <c r="Z44" s="42" t="s">
        <v>558</v>
      </c>
      <c r="AA44" s="21" t="s">
        <v>485</v>
      </c>
      <c r="AB44" s="21" t="s">
        <v>559</v>
      </c>
      <c r="AC44" s="21"/>
      <c r="AD44" s="21"/>
      <c r="AE44" s="42"/>
    </row>
    <row r="45" spans="2:31" s="23" customFormat="1" ht="119" x14ac:dyDescent="0.2">
      <c r="B45" s="12"/>
      <c r="C45" s="19" t="s">
        <v>490</v>
      </c>
      <c r="D45" s="121" t="s">
        <v>267</v>
      </c>
      <c r="E45" s="122" t="s">
        <v>268</v>
      </c>
      <c r="F45" s="123">
        <v>44644</v>
      </c>
      <c r="G45" s="110" t="s">
        <v>269</v>
      </c>
      <c r="H45" s="110" t="s">
        <v>68</v>
      </c>
      <c r="I45" s="118" t="s">
        <v>276</v>
      </c>
      <c r="J45" s="118" t="s">
        <v>276</v>
      </c>
      <c r="K45" s="21" t="s">
        <v>560</v>
      </c>
      <c r="L45" s="2" t="s">
        <v>561</v>
      </c>
      <c r="M45" s="12" t="s">
        <v>281</v>
      </c>
      <c r="N45" s="24">
        <v>3</v>
      </c>
      <c r="O45" s="24">
        <v>4</v>
      </c>
      <c r="P45" s="24">
        <v>4</v>
      </c>
      <c r="Q45" s="12">
        <f t="shared" si="3"/>
        <v>16</v>
      </c>
      <c r="R45" s="19">
        <v>1</v>
      </c>
      <c r="S45" s="19">
        <v>4</v>
      </c>
      <c r="T45" s="19">
        <v>2</v>
      </c>
      <c r="U45" s="12">
        <f t="shared" si="2"/>
        <v>6</v>
      </c>
      <c r="V45" s="2" t="s">
        <v>562</v>
      </c>
      <c r="W45" s="28">
        <v>44773</v>
      </c>
      <c r="X45" s="21" t="s">
        <v>563</v>
      </c>
      <c r="Y45" s="21" t="s">
        <v>120</v>
      </c>
      <c r="Z45" s="71">
        <v>44773</v>
      </c>
      <c r="AA45" s="2" t="s">
        <v>276</v>
      </c>
      <c r="AB45" s="2" t="s">
        <v>404</v>
      </c>
      <c r="AC45" s="2" t="s">
        <v>564</v>
      </c>
      <c r="AD45" s="2" t="s">
        <v>565</v>
      </c>
      <c r="AE45" s="22"/>
    </row>
    <row r="46" spans="2:31" s="23" customFormat="1" ht="119" x14ac:dyDescent="0.2">
      <c r="B46" s="88">
        <v>78</v>
      </c>
      <c r="C46" s="78" t="s">
        <v>576</v>
      </c>
      <c r="D46" s="116" t="s">
        <v>267</v>
      </c>
      <c r="E46" s="108" t="s">
        <v>268</v>
      </c>
      <c r="F46" s="108">
        <v>44572</v>
      </c>
      <c r="G46" s="118" t="s">
        <v>577</v>
      </c>
      <c r="H46" s="118" t="s">
        <v>298</v>
      </c>
      <c r="I46" s="118" t="s">
        <v>578</v>
      </c>
      <c r="J46" s="118" t="s">
        <v>425</v>
      </c>
      <c r="K46" s="21" t="s">
        <v>579</v>
      </c>
      <c r="L46" s="21" t="s">
        <v>580</v>
      </c>
      <c r="M46" s="12" t="s">
        <v>274</v>
      </c>
      <c r="N46" s="24">
        <v>3</v>
      </c>
      <c r="O46" s="24">
        <v>4</v>
      </c>
      <c r="P46" s="12">
        <v>3</v>
      </c>
      <c r="Q46" s="12">
        <f t="shared" si="3"/>
        <v>15</v>
      </c>
      <c r="R46" s="12">
        <v>2</v>
      </c>
      <c r="S46" s="12">
        <v>2</v>
      </c>
      <c r="T46" s="12">
        <v>2</v>
      </c>
      <c r="U46" s="12">
        <f t="shared" si="2"/>
        <v>6</v>
      </c>
      <c r="V46" s="21" t="s">
        <v>581</v>
      </c>
      <c r="W46" s="41">
        <v>44771</v>
      </c>
      <c r="X46" s="21" t="s">
        <v>582</v>
      </c>
      <c r="Y46" s="21" t="s">
        <v>120</v>
      </c>
      <c r="Z46" s="42" t="s">
        <v>583</v>
      </c>
      <c r="AA46" s="21" t="s">
        <v>584</v>
      </c>
      <c r="AB46" s="21" t="s">
        <v>585</v>
      </c>
      <c r="AC46" s="21"/>
      <c r="AD46" s="21" t="s">
        <v>586</v>
      </c>
      <c r="AE46" s="42"/>
    </row>
    <row r="47" spans="2:31" s="23" customFormat="1" ht="51" hidden="1" x14ac:dyDescent="0.2">
      <c r="B47" s="77">
        <v>63</v>
      </c>
      <c r="C47" s="78" t="s">
        <v>936</v>
      </c>
      <c r="D47" s="12" t="s">
        <v>279</v>
      </c>
      <c r="E47" s="22" t="s">
        <v>268</v>
      </c>
      <c r="F47" s="28">
        <v>44357</v>
      </c>
      <c r="G47" s="2" t="s">
        <v>289</v>
      </c>
      <c r="H47" s="20" t="s">
        <v>937</v>
      </c>
      <c r="I47" s="21" t="s">
        <v>383</v>
      </c>
      <c r="J47" s="21" t="s">
        <v>383</v>
      </c>
      <c r="K47" s="21" t="s">
        <v>938</v>
      </c>
      <c r="L47" s="2" t="s">
        <v>289</v>
      </c>
      <c r="M47" s="2" t="s">
        <v>281</v>
      </c>
      <c r="N47" s="24">
        <v>0</v>
      </c>
      <c r="O47" s="24">
        <v>0</v>
      </c>
      <c r="P47" s="24">
        <v>0</v>
      </c>
      <c r="Q47" s="12">
        <f t="shared" si="3"/>
        <v>0</v>
      </c>
      <c r="R47" s="19">
        <v>0</v>
      </c>
      <c r="S47" s="19">
        <v>0</v>
      </c>
      <c r="T47" s="19">
        <v>0</v>
      </c>
      <c r="U47" s="19">
        <f>R47*S47</f>
        <v>0</v>
      </c>
      <c r="V47" s="2" t="s">
        <v>289</v>
      </c>
      <c r="W47" s="22" t="s">
        <v>289</v>
      </c>
      <c r="X47" s="21" t="s">
        <v>939</v>
      </c>
      <c r="Y47" s="2" t="s">
        <v>689</v>
      </c>
      <c r="Z47" s="2" t="s">
        <v>689</v>
      </c>
      <c r="AA47" s="2" t="s">
        <v>289</v>
      </c>
      <c r="AB47" s="2" t="s">
        <v>289</v>
      </c>
      <c r="AC47" s="2"/>
      <c r="AD47" s="2" t="s">
        <v>940</v>
      </c>
      <c r="AE47" s="22">
        <v>44543</v>
      </c>
    </row>
    <row r="48" spans="2:31" s="23" customFormat="1" ht="136" x14ac:dyDescent="0.2">
      <c r="B48" s="77">
        <v>88</v>
      </c>
      <c r="C48" s="77" t="s">
        <v>587</v>
      </c>
      <c r="D48" s="121" t="s">
        <v>267</v>
      </c>
      <c r="E48" s="108" t="s">
        <v>268</v>
      </c>
      <c r="F48" s="123">
        <v>44601</v>
      </c>
      <c r="G48" s="110" t="s">
        <v>463</v>
      </c>
      <c r="H48" s="119" t="s">
        <v>70</v>
      </c>
      <c r="I48" s="118" t="s">
        <v>425</v>
      </c>
      <c r="J48" s="118" t="s">
        <v>588</v>
      </c>
      <c r="K48" s="21" t="s">
        <v>589</v>
      </c>
      <c r="L48" s="2" t="s">
        <v>590</v>
      </c>
      <c r="M48" s="12" t="s">
        <v>274</v>
      </c>
      <c r="N48" s="24">
        <v>4</v>
      </c>
      <c r="O48" s="24">
        <v>3</v>
      </c>
      <c r="P48" s="24">
        <v>3</v>
      </c>
      <c r="Q48" s="12">
        <f t="shared" si="3"/>
        <v>15</v>
      </c>
      <c r="R48" s="19">
        <v>3</v>
      </c>
      <c r="S48" s="19">
        <v>2</v>
      </c>
      <c r="T48" s="19">
        <v>2</v>
      </c>
      <c r="U48" s="12">
        <f>(R48*S48)+T48</f>
        <v>8</v>
      </c>
      <c r="V48" s="2" t="s">
        <v>591</v>
      </c>
      <c r="W48" s="28">
        <v>44742</v>
      </c>
      <c r="X48" s="21" t="s">
        <v>592</v>
      </c>
      <c r="Y48" s="21" t="s">
        <v>124</v>
      </c>
      <c r="Z48" s="42">
        <v>44681</v>
      </c>
      <c r="AA48" s="2" t="s">
        <v>593</v>
      </c>
      <c r="AB48" s="2" t="s">
        <v>594</v>
      </c>
      <c r="AC48" s="2" t="s">
        <v>595</v>
      </c>
      <c r="AD48" s="20"/>
      <c r="AE48" s="22"/>
    </row>
    <row r="49" spans="2:31" s="23" customFormat="1" ht="136" x14ac:dyDescent="0.2">
      <c r="B49" s="12">
        <v>108</v>
      </c>
      <c r="C49" s="19" t="s">
        <v>596</v>
      </c>
      <c r="D49" s="121" t="s">
        <v>267</v>
      </c>
      <c r="E49" s="122" t="s">
        <v>268</v>
      </c>
      <c r="F49" s="123">
        <v>44637</v>
      </c>
      <c r="G49" s="110" t="s">
        <v>329</v>
      </c>
      <c r="H49" s="110" t="s">
        <v>68</v>
      </c>
      <c r="I49" s="118" t="s">
        <v>403</v>
      </c>
      <c r="J49" s="118" t="s">
        <v>403</v>
      </c>
      <c r="K49" s="118" t="s">
        <v>597</v>
      </c>
      <c r="L49" s="2" t="s">
        <v>598</v>
      </c>
      <c r="M49" s="12" t="s">
        <v>287</v>
      </c>
      <c r="N49" s="24">
        <v>3</v>
      </c>
      <c r="O49" s="24">
        <v>4</v>
      </c>
      <c r="P49" s="24">
        <v>3</v>
      </c>
      <c r="Q49" s="12">
        <f t="shared" si="3"/>
        <v>15</v>
      </c>
      <c r="R49" s="19">
        <v>1</v>
      </c>
      <c r="S49" s="19">
        <v>2</v>
      </c>
      <c r="T49" s="19">
        <v>4</v>
      </c>
      <c r="U49" s="12">
        <f>(R49*S49)+T49</f>
        <v>6</v>
      </c>
      <c r="V49" s="2" t="s">
        <v>599</v>
      </c>
      <c r="W49" s="28">
        <v>44773</v>
      </c>
      <c r="X49" s="21" t="s">
        <v>600</v>
      </c>
      <c r="Y49" s="21" t="s">
        <v>124</v>
      </c>
      <c r="Z49" s="21" t="s">
        <v>601</v>
      </c>
      <c r="AA49" s="2" t="s">
        <v>602</v>
      </c>
      <c r="AB49" s="2" t="s">
        <v>603</v>
      </c>
      <c r="AC49" s="2"/>
      <c r="AD49" s="2" t="s">
        <v>604</v>
      </c>
      <c r="AE49" s="22"/>
    </row>
    <row r="50" spans="2:31" s="23" customFormat="1" ht="68" x14ac:dyDescent="0.2">
      <c r="B50" s="12"/>
      <c r="C50" s="19" t="s">
        <v>605</v>
      </c>
      <c r="D50" s="19" t="s">
        <v>267</v>
      </c>
      <c r="E50" s="22" t="s">
        <v>268</v>
      </c>
      <c r="F50" s="28">
        <v>44648</v>
      </c>
      <c r="G50" s="2" t="s">
        <v>329</v>
      </c>
      <c r="H50" s="20" t="s">
        <v>78</v>
      </c>
      <c r="I50" s="21" t="s">
        <v>276</v>
      </c>
      <c r="J50" s="2" t="s">
        <v>381</v>
      </c>
      <c r="K50" s="21" t="s">
        <v>606</v>
      </c>
      <c r="L50" s="21" t="s">
        <v>607</v>
      </c>
      <c r="M50" s="12" t="s">
        <v>281</v>
      </c>
      <c r="N50" s="24">
        <v>3</v>
      </c>
      <c r="O50" s="24">
        <v>4</v>
      </c>
      <c r="P50" s="24">
        <v>3</v>
      </c>
      <c r="Q50" s="12">
        <f t="shared" si="3"/>
        <v>15</v>
      </c>
      <c r="R50" s="19">
        <v>2</v>
      </c>
      <c r="S50" s="19">
        <v>3</v>
      </c>
      <c r="T50" s="19">
        <v>2</v>
      </c>
      <c r="U50" s="12">
        <f>(R50*S50)+T50</f>
        <v>8</v>
      </c>
      <c r="V50" s="2" t="s">
        <v>608</v>
      </c>
      <c r="W50" s="28">
        <v>45078</v>
      </c>
      <c r="X50" s="21" t="s">
        <v>609</v>
      </c>
      <c r="Y50" s="21" t="s">
        <v>124</v>
      </c>
      <c r="Z50" s="42">
        <v>44691</v>
      </c>
      <c r="AA50" s="2" t="s">
        <v>383</v>
      </c>
      <c r="AB50" s="2" t="s">
        <v>610</v>
      </c>
      <c r="AC50" s="2"/>
      <c r="AD50" s="2"/>
      <c r="AE50" s="22"/>
    </row>
    <row r="51" spans="2:31" s="23" customFormat="1" ht="68" x14ac:dyDescent="0.2">
      <c r="B51" s="113"/>
      <c r="C51" s="19" t="s">
        <v>611</v>
      </c>
      <c r="D51" s="19" t="s">
        <v>267</v>
      </c>
      <c r="E51" s="22" t="s">
        <v>268</v>
      </c>
      <c r="F51" s="28">
        <v>44687</v>
      </c>
      <c r="G51" s="2" t="s">
        <v>294</v>
      </c>
      <c r="H51" s="20" t="s">
        <v>70</v>
      </c>
      <c r="I51" s="21" t="s">
        <v>425</v>
      </c>
      <c r="J51" s="21" t="s">
        <v>485</v>
      </c>
      <c r="K51" s="21" t="s">
        <v>1450</v>
      </c>
      <c r="L51" s="2" t="s">
        <v>1381</v>
      </c>
      <c r="M51" s="12" t="s">
        <v>287</v>
      </c>
      <c r="N51" s="24">
        <v>3</v>
      </c>
      <c r="O51" s="24">
        <v>4</v>
      </c>
      <c r="P51" s="24">
        <v>3</v>
      </c>
      <c r="Q51" s="12">
        <f t="shared" si="3"/>
        <v>15</v>
      </c>
      <c r="R51" s="19">
        <v>1</v>
      </c>
      <c r="S51" s="19">
        <v>3</v>
      </c>
      <c r="T51" s="19">
        <v>2</v>
      </c>
      <c r="U51" s="12">
        <f>(R51*S51)+T51</f>
        <v>5</v>
      </c>
      <c r="V51" s="2" t="s">
        <v>612</v>
      </c>
      <c r="W51" s="28">
        <v>44771</v>
      </c>
      <c r="X51" s="21" t="s">
        <v>613</v>
      </c>
      <c r="Y51" s="21" t="s">
        <v>430</v>
      </c>
      <c r="Z51" s="42" t="s">
        <v>446</v>
      </c>
      <c r="AA51" s="2" t="s">
        <v>485</v>
      </c>
      <c r="AB51" s="2" t="s">
        <v>614</v>
      </c>
      <c r="AC51" s="2"/>
      <c r="AD51" s="20"/>
      <c r="AE51" s="22"/>
    </row>
    <row r="52" spans="2:31" s="23" customFormat="1" ht="51" hidden="1" x14ac:dyDescent="0.2">
      <c r="B52" s="77">
        <v>70</v>
      </c>
      <c r="C52" s="77" t="s">
        <v>810</v>
      </c>
      <c r="D52" s="12" t="s">
        <v>279</v>
      </c>
      <c r="E52" s="42" t="s">
        <v>268</v>
      </c>
      <c r="F52" s="42">
        <v>44532</v>
      </c>
      <c r="G52" s="21" t="s">
        <v>280</v>
      </c>
      <c r="H52" s="21" t="s">
        <v>304</v>
      </c>
      <c r="I52" s="21" t="s">
        <v>271</v>
      </c>
      <c r="J52" s="21" t="s">
        <v>377</v>
      </c>
      <c r="K52" s="21" t="s">
        <v>811</v>
      </c>
      <c r="L52" s="21" t="s">
        <v>812</v>
      </c>
      <c r="M52" s="12" t="s">
        <v>287</v>
      </c>
      <c r="N52" s="24">
        <v>2</v>
      </c>
      <c r="O52" s="24">
        <v>2</v>
      </c>
      <c r="P52" s="12">
        <v>5</v>
      </c>
      <c r="Q52" s="12">
        <f t="shared" si="3"/>
        <v>9</v>
      </c>
      <c r="R52" s="12">
        <v>2</v>
      </c>
      <c r="S52" s="12">
        <v>2</v>
      </c>
      <c r="T52" s="12">
        <v>4</v>
      </c>
      <c r="U52" s="12">
        <f>(R52*S52)+T52</f>
        <v>8</v>
      </c>
      <c r="V52" s="21" t="s">
        <v>813</v>
      </c>
      <c r="W52" s="72">
        <v>44682</v>
      </c>
      <c r="X52" s="21" t="s">
        <v>814</v>
      </c>
      <c r="Y52" s="12" t="s">
        <v>124</v>
      </c>
      <c r="Z52" s="42">
        <v>44682</v>
      </c>
      <c r="AA52" s="21" t="s">
        <v>377</v>
      </c>
      <c r="AB52" s="21" t="s">
        <v>289</v>
      </c>
      <c r="AC52" s="21"/>
      <c r="AD52" s="21" t="s">
        <v>815</v>
      </c>
      <c r="AE52" s="42">
        <v>44609</v>
      </c>
    </row>
    <row r="53" spans="2:31" s="23" customFormat="1" ht="68" hidden="1" x14ac:dyDescent="0.2">
      <c r="B53" s="77">
        <v>71</v>
      </c>
      <c r="C53" s="77" t="s">
        <v>930</v>
      </c>
      <c r="D53" s="12" t="s">
        <v>279</v>
      </c>
      <c r="E53" s="22" t="s">
        <v>268</v>
      </c>
      <c r="F53" s="28">
        <v>44532</v>
      </c>
      <c r="G53" s="2" t="s">
        <v>280</v>
      </c>
      <c r="H53" s="20" t="s">
        <v>64</v>
      </c>
      <c r="I53" s="21" t="s">
        <v>271</v>
      </c>
      <c r="J53" s="21" t="s">
        <v>377</v>
      </c>
      <c r="K53" s="21" t="s">
        <v>931</v>
      </c>
      <c r="L53" s="2" t="s">
        <v>932</v>
      </c>
      <c r="M53" s="2" t="s">
        <v>289</v>
      </c>
      <c r="N53" s="24">
        <v>1</v>
      </c>
      <c r="O53" s="24">
        <v>1</v>
      </c>
      <c r="P53" s="12">
        <v>1</v>
      </c>
      <c r="Q53" s="12">
        <f t="shared" si="3"/>
        <v>2</v>
      </c>
      <c r="R53" s="19">
        <v>1</v>
      </c>
      <c r="S53" s="19">
        <v>1</v>
      </c>
      <c r="T53" s="19">
        <v>1</v>
      </c>
      <c r="U53" s="19">
        <f>R53*S53</f>
        <v>1</v>
      </c>
      <c r="V53" s="2" t="s">
        <v>375</v>
      </c>
      <c r="W53" s="28">
        <v>44760</v>
      </c>
      <c r="X53" s="21" t="s">
        <v>933</v>
      </c>
      <c r="Y53" s="2" t="s">
        <v>124</v>
      </c>
      <c r="Z53" s="41">
        <v>44760</v>
      </c>
      <c r="AA53" s="2" t="s">
        <v>934</v>
      </c>
      <c r="AB53" s="2" t="s">
        <v>289</v>
      </c>
      <c r="AC53" s="2"/>
      <c r="AD53" s="2" t="s">
        <v>935</v>
      </c>
      <c r="AE53" s="22">
        <v>44573</v>
      </c>
    </row>
    <row r="54" spans="2:31" s="23" customFormat="1" ht="68" hidden="1" x14ac:dyDescent="0.2">
      <c r="B54" s="77">
        <v>75</v>
      </c>
      <c r="C54" s="78" t="s">
        <v>657</v>
      </c>
      <c r="D54" s="12" t="s">
        <v>386</v>
      </c>
      <c r="E54" s="42" t="s">
        <v>268</v>
      </c>
      <c r="F54" s="42">
        <v>44566</v>
      </c>
      <c r="G54" s="21" t="s">
        <v>297</v>
      </c>
      <c r="H54" s="21" t="s">
        <v>64</v>
      </c>
      <c r="I54" s="21" t="s">
        <v>271</v>
      </c>
      <c r="J54" s="21" t="s">
        <v>658</v>
      </c>
      <c r="K54" s="21" t="s">
        <v>659</v>
      </c>
      <c r="L54" s="21" t="s">
        <v>660</v>
      </c>
      <c r="M54" s="12" t="s">
        <v>287</v>
      </c>
      <c r="N54" s="24">
        <v>3</v>
      </c>
      <c r="O54" s="24">
        <v>4</v>
      </c>
      <c r="P54" s="12">
        <v>2</v>
      </c>
      <c r="Q54" s="12">
        <f t="shared" si="3"/>
        <v>14</v>
      </c>
      <c r="R54" s="12">
        <v>2</v>
      </c>
      <c r="S54" s="12">
        <v>2</v>
      </c>
      <c r="T54" s="12">
        <v>1</v>
      </c>
      <c r="U54" s="12">
        <f t="shared" ref="U54:U60" si="4">(R54*S54)+T54</f>
        <v>5</v>
      </c>
      <c r="V54" s="21" t="s">
        <v>300</v>
      </c>
      <c r="W54" s="98">
        <v>44708</v>
      </c>
      <c r="X54" s="21" t="s">
        <v>661</v>
      </c>
      <c r="Y54" s="21" t="s">
        <v>124</v>
      </c>
      <c r="Z54" s="42" t="s">
        <v>662</v>
      </c>
      <c r="AA54" s="21" t="s">
        <v>339</v>
      </c>
      <c r="AB54" s="21" t="s">
        <v>663</v>
      </c>
      <c r="AC54" s="21" t="s">
        <v>664</v>
      </c>
      <c r="AD54" s="21"/>
      <c r="AE54" s="42"/>
    </row>
    <row r="55" spans="2:31" s="23" customFormat="1" ht="85" hidden="1" x14ac:dyDescent="0.2">
      <c r="B55" s="77">
        <v>76</v>
      </c>
      <c r="C55" s="77" t="s">
        <v>664</v>
      </c>
      <c r="D55" s="12" t="s">
        <v>386</v>
      </c>
      <c r="E55" s="42" t="s">
        <v>268</v>
      </c>
      <c r="F55" s="42">
        <v>44566</v>
      </c>
      <c r="G55" s="21" t="s">
        <v>280</v>
      </c>
      <c r="H55" s="21" t="s">
        <v>64</v>
      </c>
      <c r="I55" s="21" t="s">
        <v>271</v>
      </c>
      <c r="J55" s="21" t="s">
        <v>282</v>
      </c>
      <c r="K55" s="21" t="s">
        <v>788</v>
      </c>
      <c r="L55" s="21" t="s">
        <v>789</v>
      </c>
      <c r="M55" s="12" t="s">
        <v>287</v>
      </c>
      <c r="N55" s="24">
        <v>2</v>
      </c>
      <c r="O55" s="24">
        <v>4</v>
      </c>
      <c r="P55" s="12">
        <v>2</v>
      </c>
      <c r="Q55" s="12">
        <f t="shared" si="3"/>
        <v>10</v>
      </c>
      <c r="R55" s="12">
        <v>2</v>
      </c>
      <c r="S55" s="12">
        <v>2</v>
      </c>
      <c r="T55" s="12">
        <v>1</v>
      </c>
      <c r="U55" s="12">
        <f t="shared" si="4"/>
        <v>5</v>
      </c>
      <c r="V55" s="21" t="s">
        <v>790</v>
      </c>
      <c r="W55" s="41">
        <v>44865</v>
      </c>
      <c r="X55" s="21" t="s">
        <v>791</v>
      </c>
      <c r="Y55" s="21" t="s">
        <v>124</v>
      </c>
      <c r="Z55" s="42">
        <v>44773</v>
      </c>
      <c r="AA55" s="21" t="s">
        <v>272</v>
      </c>
      <c r="AB55" s="21" t="s">
        <v>792</v>
      </c>
      <c r="AC55" s="21" t="s">
        <v>793</v>
      </c>
      <c r="AD55" s="21" t="s">
        <v>794</v>
      </c>
      <c r="AE55" s="42">
        <v>44713</v>
      </c>
    </row>
    <row r="56" spans="2:31" s="23" customFormat="1" ht="102" x14ac:dyDescent="0.2">
      <c r="B56" s="77">
        <v>4</v>
      </c>
      <c r="C56" s="77" t="s">
        <v>624</v>
      </c>
      <c r="D56" s="12" t="s">
        <v>267</v>
      </c>
      <c r="E56" s="42" t="s">
        <v>268</v>
      </c>
      <c r="F56" s="42">
        <v>44477</v>
      </c>
      <c r="G56" s="21" t="s">
        <v>269</v>
      </c>
      <c r="H56" s="21" t="s">
        <v>64</v>
      </c>
      <c r="I56" s="21" t="s">
        <v>342</v>
      </c>
      <c r="J56" s="21" t="s">
        <v>299</v>
      </c>
      <c r="K56" s="21" t="s">
        <v>625</v>
      </c>
      <c r="L56" s="21" t="s">
        <v>626</v>
      </c>
      <c r="M56" s="12" t="s">
        <v>287</v>
      </c>
      <c r="N56" s="12">
        <v>3</v>
      </c>
      <c r="O56" s="12">
        <v>4</v>
      </c>
      <c r="P56" s="12">
        <v>2</v>
      </c>
      <c r="Q56" s="12">
        <f t="shared" si="3"/>
        <v>14</v>
      </c>
      <c r="R56" s="12">
        <v>2</v>
      </c>
      <c r="S56" s="12">
        <v>2</v>
      </c>
      <c r="T56" s="12">
        <v>1</v>
      </c>
      <c r="U56" s="12">
        <f t="shared" si="4"/>
        <v>5</v>
      </c>
      <c r="V56" s="21" t="s">
        <v>627</v>
      </c>
      <c r="W56" s="41">
        <v>44742</v>
      </c>
      <c r="X56" s="21" t="s">
        <v>628</v>
      </c>
      <c r="Y56" s="21" t="s">
        <v>124</v>
      </c>
      <c r="Z56" s="42">
        <v>44742</v>
      </c>
      <c r="AA56" s="21" t="s">
        <v>299</v>
      </c>
      <c r="AB56" s="21" t="s">
        <v>629</v>
      </c>
      <c r="AC56" s="21"/>
      <c r="AD56" s="21"/>
      <c r="AE56" s="42"/>
    </row>
    <row r="57" spans="2:31" s="23" customFormat="1" ht="51" x14ac:dyDescent="0.2">
      <c r="B57" s="77">
        <v>37</v>
      </c>
      <c r="C57" s="77" t="s">
        <v>631</v>
      </c>
      <c r="D57" s="12" t="s">
        <v>267</v>
      </c>
      <c r="E57" s="22" t="s">
        <v>268</v>
      </c>
      <c r="F57" s="42">
        <v>44370</v>
      </c>
      <c r="G57" s="21" t="s">
        <v>341</v>
      </c>
      <c r="H57" s="21" t="s">
        <v>270</v>
      </c>
      <c r="I57" s="21" t="s">
        <v>282</v>
      </c>
      <c r="J57" s="21" t="s">
        <v>449</v>
      </c>
      <c r="K57" s="21" t="s">
        <v>632</v>
      </c>
      <c r="L57" s="2" t="s">
        <v>382</v>
      </c>
      <c r="M57" s="12" t="s">
        <v>274</v>
      </c>
      <c r="N57" s="24">
        <v>2</v>
      </c>
      <c r="O57" s="24">
        <v>5</v>
      </c>
      <c r="P57" s="12">
        <v>4</v>
      </c>
      <c r="Q57" s="12">
        <f t="shared" si="3"/>
        <v>14</v>
      </c>
      <c r="R57" s="12">
        <v>2</v>
      </c>
      <c r="S57" s="12">
        <v>2</v>
      </c>
      <c r="T57" s="12">
        <v>2</v>
      </c>
      <c r="U57" s="12">
        <f t="shared" si="4"/>
        <v>6</v>
      </c>
      <c r="V57" s="118" t="s">
        <v>1457</v>
      </c>
      <c r="W57" s="41">
        <v>44805</v>
      </c>
      <c r="X57" s="21" t="s">
        <v>633</v>
      </c>
      <c r="Y57" s="21" t="s">
        <v>124</v>
      </c>
      <c r="Z57" s="21" t="s">
        <v>634</v>
      </c>
      <c r="AA57" s="21" t="s">
        <v>348</v>
      </c>
      <c r="AB57" s="21" t="s">
        <v>349</v>
      </c>
      <c r="AC57" s="21"/>
      <c r="AD57" s="43" t="s">
        <v>635</v>
      </c>
      <c r="AE57" s="42"/>
    </row>
    <row r="58" spans="2:31" s="23" customFormat="1" ht="68" x14ac:dyDescent="0.2">
      <c r="B58" s="77">
        <v>40</v>
      </c>
      <c r="C58" s="77" t="s">
        <v>636</v>
      </c>
      <c r="D58" s="12" t="s">
        <v>267</v>
      </c>
      <c r="E58" s="42" t="s">
        <v>268</v>
      </c>
      <c r="F58" s="42">
        <v>44439</v>
      </c>
      <c r="G58" s="21" t="s">
        <v>280</v>
      </c>
      <c r="H58" s="21" t="s">
        <v>66</v>
      </c>
      <c r="I58" s="21" t="s">
        <v>394</v>
      </c>
      <c r="J58" s="21" t="s">
        <v>449</v>
      </c>
      <c r="K58" s="21" t="s">
        <v>637</v>
      </c>
      <c r="L58" s="21" t="s">
        <v>638</v>
      </c>
      <c r="M58" s="12" t="s">
        <v>522</v>
      </c>
      <c r="N58" s="24">
        <v>2</v>
      </c>
      <c r="O58" s="24">
        <v>5</v>
      </c>
      <c r="P58" s="12">
        <v>4</v>
      </c>
      <c r="Q58" s="12">
        <f t="shared" si="3"/>
        <v>14</v>
      </c>
      <c r="R58" s="12">
        <v>1</v>
      </c>
      <c r="S58" s="12">
        <v>3</v>
      </c>
      <c r="T58" s="12">
        <v>1</v>
      </c>
      <c r="U58" s="12">
        <f t="shared" si="4"/>
        <v>4</v>
      </c>
      <c r="V58" s="118" t="s">
        <v>1434</v>
      </c>
      <c r="W58" s="41" t="s">
        <v>325</v>
      </c>
      <c r="X58" s="21" t="s">
        <v>639</v>
      </c>
      <c r="Y58" s="21" t="s">
        <v>120</v>
      </c>
      <c r="Z58" s="118" t="s">
        <v>325</v>
      </c>
      <c r="AA58" s="21" t="s">
        <v>348</v>
      </c>
      <c r="AB58" s="118" t="s">
        <v>1435</v>
      </c>
      <c r="AC58" s="21"/>
      <c r="AD58" s="21"/>
      <c r="AE58" s="42"/>
    </row>
    <row r="59" spans="2:31" s="23" customFormat="1" ht="102" x14ac:dyDescent="0.2">
      <c r="B59" s="77">
        <v>42</v>
      </c>
      <c r="C59" s="78" t="s">
        <v>640</v>
      </c>
      <c r="D59" s="12" t="s">
        <v>267</v>
      </c>
      <c r="E59" s="42" t="s">
        <v>268</v>
      </c>
      <c r="F59" s="42">
        <v>44517</v>
      </c>
      <c r="G59" s="21" t="s">
        <v>269</v>
      </c>
      <c r="H59" s="21" t="s">
        <v>298</v>
      </c>
      <c r="I59" s="21" t="s">
        <v>377</v>
      </c>
      <c r="J59" s="21" t="s">
        <v>332</v>
      </c>
      <c r="K59" s="21" t="s">
        <v>641</v>
      </c>
      <c r="L59" s="21" t="s">
        <v>642</v>
      </c>
      <c r="M59" s="12" t="s">
        <v>287</v>
      </c>
      <c r="N59" s="24">
        <v>2</v>
      </c>
      <c r="O59" s="24">
        <v>5</v>
      </c>
      <c r="P59" s="12">
        <v>4</v>
      </c>
      <c r="Q59" s="12">
        <f t="shared" si="3"/>
        <v>14</v>
      </c>
      <c r="R59" s="12">
        <v>1</v>
      </c>
      <c r="S59" s="12">
        <v>3</v>
      </c>
      <c r="T59" s="12">
        <v>1</v>
      </c>
      <c r="U59" s="12">
        <f t="shared" si="4"/>
        <v>4</v>
      </c>
      <c r="V59" s="21" t="s">
        <v>643</v>
      </c>
      <c r="W59" s="41">
        <v>44757</v>
      </c>
      <c r="X59" s="21" t="s">
        <v>644</v>
      </c>
      <c r="Y59" s="43" t="s">
        <v>645</v>
      </c>
      <c r="Z59" s="43" t="s">
        <v>646</v>
      </c>
      <c r="AA59" s="43" t="s">
        <v>647</v>
      </c>
      <c r="AB59" s="43" t="s">
        <v>648</v>
      </c>
      <c r="AC59" s="21"/>
      <c r="AD59" s="21" t="s">
        <v>649</v>
      </c>
      <c r="AE59" s="42"/>
    </row>
    <row r="60" spans="2:31" s="23" customFormat="1" ht="85" x14ac:dyDescent="0.2">
      <c r="B60" s="12"/>
      <c r="C60" s="19" t="s">
        <v>650</v>
      </c>
      <c r="D60" s="19" t="s">
        <v>267</v>
      </c>
      <c r="E60" s="22" t="s">
        <v>268</v>
      </c>
      <c r="F60" s="28">
        <v>44665</v>
      </c>
      <c r="G60" s="2" t="s">
        <v>294</v>
      </c>
      <c r="H60" s="20" t="s">
        <v>76</v>
      </c>
      <c r="I60" s="21" t="s">
        <v>296</v>
      </c>
      <c r="J60" s="21" t="s">
        <v>485</v>
      </c>
      <c r="K60" s="21" t="s">
        <v>651</v>
      </c>
      <c r="L60" s="2" t="s">
        <v>1458</v>
      </c>
      <c r="M60" s="12" t="s">
        <v>652</v>
      </c>
      <c r="N60" s="24">
        <v>4</v>
      </c>
      <c r="O60" s="24">
        <v>3</v>
      </c>
      <c r="P60" s="24">
        <v>2</v>
      </c>
      <c r="Q60" s="12">
        <f t="shared" si="3"/>
        <v>14</v>
      </c>
      <c r="R60" s="19">
        <v>1</v>
      </c>
      <c r="S60" s="19">
        <v>1</v>
      </c>
      <c r="T60" s="19">
        <v>2</v>
      </c>
      <c r="U60" s="12">
        <f t="shared" si="4"/>
        <v>3</v>
      </c>
      <c r="V60" s="2" t="s">
        <v>653</v>
      </c>
      <c r="W60" s="28">
        <v>44773</v>
      </c>
      <c r="X60" s="21" t="s">
        <v>654</v>
      </c>
      <c r="Y60" s="21" t="s">
        <v>124</v>
      </c>
      <c r="Z60" s="42" t="s">
        <v>655</v>
      </c>
      <c r="AA60" s="2" t="s">
        <v>485</v>
      </c>
      <c r="AB60" s="110" t="s">
        <v>1431</v>
      </c>
      <c r="AC60" s="2"/>
      <c r="AD60" s="20"/>
      <c r="AE60" s="22"/>
    </row>
    <row r="61" spans="2:31" s="23" customFormat="1" ht="85" hidden="1" x14ac:dyDescent="0.2">
      <c r="B61" s="77">
        <v>85</v>
      </c>
      <c r="C61" s="77" t="s">
        <v>283</v>
      </c>
      <c r="D61" s="12" t="s">
        <v>279</v>
      </c>
      <c r="E61" s="42" t="s">
        <v>268</v>
      </c>
      <c r="F61" s="28">
        <v>44599</v>
      </c>
      <c r="G61" s="2" t="s">
        <v>269</v>
      </c>
      <c r="H61" s="20" t="s">
        <v>270</v>
      </c>
      <c r="I61" s="21" t="s">
        <v>284</v>
      </c>
      <c r="J61" s="21" t="s">
        <v>272</v>
      </c>
      <c r="K61" s="21" t="s">
        <v>285</v>
      </c>
      <c r="L61" s="2" t="s">
        <v>286</v>
      </c>
      <c r="M61" s="12" t="s">
        <v>287</v>
      </c>
      <c r="N61" s="24">
        <v>5</v>
      </c>
      <c r="O61" s="24">
        <v>5</v>
      </c>
      <c r="P61" s="24">
        <v>4</v>
      </c>
      <c r="Q61" s="12">
        <f t="shared" si="3"/>
        <v>29</v>
      </c>
      <c r="R61" s="19">
        <v>3</v>
      </c>
      <c r="S61" s="19">
        <v>3</v>
      </c>
      <c r="T61" s="19">
        <v>1</v>
      </c>
      <c r="U61" s="19">
        <f>R61*S61</f>
        <v>9</v>
      </c>
      <c r="V61" s="2" t="s">
        <v>288</v>
      </c>
      <c r="W61" s="22" t="s">
        <v>289</v>
      </c>
      <c r="X61" s="21" t="s">
        <v>290</v>
      </c>
      <c r="Y61" s="2" t="s">
        <v>124</v>
      </c>
      <c r="Z61" s="2" t="s">
        <v>289</v>
      </c>
      <c r="AA61" s="2" t="s">
        <v>289</v>
      </c>
      <c r="AB61" s="2" t="s">
        <v>289</v>
      </c>
      <c r="AC61" s="2" t="s">
        <v>291</v>
      </c>
      <c r="AD61" s="20" t="s">
        <v>292</v>
      </c>
      <c r="AE61" s="42">
        <v>44607</v>
      </c>
    </row>
    <row r="62" spans="2:31" s="23" customFormat="1" ht="85" x14ac:dyDescent="0.2">
      <c r="B62" s="113"/>
      <c r="C62" s="19" t="s">
        <v>665</v>
      </c>
      <c r="D62" s="19" t="s">
        <v>267</v>
      </c>
      <c r="E62" s="114" t="s">
        <v>268</v>
      </c>
      <c r="F62" s="28">
        <v>44652</v>
      </c>
      <c r="G62" s="2" t="s">
        <v>294</v>
      </c>
      <c r="H62" s="20" t="s">
        <v>270</v>
      </c>
      <c r="I62" s="21" t="s">
        <v>296</v>
      </c>
      <c r="J62" s="21" t="s">
        <v>296</v>
      </c>
      <c r="K62" s="21" t="s">
        <v>666</v>
      </c>
      <c r="L62" s="2" t="s">
        <v>667</v>
      </c>
      <c r="M62" s="12" t="s">
        <v>668</v>
      </c>
      <c r="N62" s="24">
        <v>3</v>
      </c>
      <c r="O62" s="24">
        <v>4</v>
      </c>
      <c r="P62" s="24">
        <v>1</v>
      </c>
      <c r="Q62" s="12">
        <f t="shared" si="3"/>
        <v>13</v>
      </c>
      <c r="R62" s="19">
        <v>1</v>
      </c>
      <c r="S62" s="19">
        <v>4</v>
      </c>
      <c r="T62" s="19">
        <v>1</v>
      </c>
      <c r="U62" s="12">
        <f>(R62*S62)+T62</f>
        <v>5</v>
      </c>
      <c r="V62" s="2" t="s">
        <v>669</v>
      </c>
      <c r="W62" s="28">
        <v>44771</v>
      </c>
      <c r="X62" s="21" t="s">
        <v>670</v>
      </c>
      <c r="Y62" s="21" t="s">
        <v>124</v>
      </c>
      <c r="Z62" s="71" t="s">
        <v>671</v>
      </c>
      <c r="AA62" s="2" t="s">
        <v>485</v>
      </c>
      <c r="AB62" s="2" t="s">
        <v>672</v>
      </c>
      <c r="AC62" s="2"/>
      <c r="AD62" s="20"/>
      <c r="AE62" s="22"/>
    </row>
    <row r="63" spans="2:31" s="23" customFormat="1" ht="102" hidden="1" x14ac:dyDescent="0.2">
      <c r="B63" s="77">
        <v>87</v>
      </c>
      <c r="C63" s="78" t="s">
        <v>423</v>
      </c>
      <c r="D63" s="12" t="s">
        <v>279</v>
      </c>
      <c r="E63" s="22" t="s">
        <v>268</v>
      </c>
      <c r="F63" s="28">
        <v>44197</v>
      </c>
      <c r="G63" s="2" t="s">
        <v>424</v>
      </c>
      <c r="H63" s="20" t="s">
        <v>84</v>
      </c>
      <c r="I63" s="21" t="s">
        <v>425</v>
      </c>
      <c r="J63" s="21" t="s">
        <v>272</v>
      </c>
      <c r="K63" s="21" t="s">
        <v>426</v>
      </c>
      <c r="L63" s="2" t="s">
        <v>427</v>
      </c>
      <c r="M63" s="12" t="s">
        <v>287</v>
      </c>
      <c r="N63" s="24">
        <v>4</v>
      </c>
      <c r="O63" s="24">
        <v>4</v>
      </c>
      <c r="P63" s="24">
        <v>4</v>
      </c>
      <c r="Q63" s="12">
        <f t="shared" si="3"/>
        <v>20</v>
      </c>
      <c r="R63" s="19">
        <v>2</v>
      </c>
      <c r="S63" s="19">
        <v>2</v>
      </c>
      <c r="T63" s="19">
        <v>1</v>
      </c>
      <c r="U63" s="19">
        <f>R63*S63</f>
        <v>4</v>
      </c>
      <c r="V63" s="2" t="s">
        <v>428</v>
      </c>
      <c r="W63" s="22">
        <v>44606</v>
      </c>
      <c r="X63" s="21" t="s">
        <v>429</v>
      </c>
      <c r="Y63" s="2" t="s">
        <v>430</v>
      </c>
      <c r="Z63" s="33">
        <v>44606</v>
      </c>
      <c r="AA63" s="2" t="s">
        <v>272</v>
      </c>
      <c r="AB63" s="2" t="s">
        <v>431</v>
      </c>
      <c r="AC63" s="2" t="s">
        <v>432</v>
      </c>
      <c r="AD63" s="20" t="s">
        <v>433</v>
      </c>
      <c r="AE63" s="28">
        <v>44602</v>
      </c>
    </row>
    <row r="64" spans="2:31" s="23" customFormat="1" ht="136" x14ac:dyDescent="0.2">
      <c r="B64" s="12"/>
      <c r="C64" s="19" t="s">
        <v>673</v>
      </c>
      <c r="D64" s="19" t="s">
        <v>267</v>
      </c>
      <c r="E64" s="22" t="s">
        <v>268</v>
      </c>
      <c r="F64" s="28">
        <v>44684</v>
      </c>
      <c r="G64" s="2" t="s">
        <v>329</v>
      </c>
      <c r="H64" s="21" t="s">
        <v>304</v>
      </c>
      <c r="I64" s="21" t="s">
        <v>674</v>
      </c>
      <c r="J64" s="21" t="s">
        <v>675</v>
      </c>
      <c r="K64" s="118" t="s">
        <v>676</v>
      </c>
      <c r="L64" s="2" t="s">
        <v>677</v>
      </c>
      <c r="M64" s="116" t="s">
        <v>281</v>
      </c>
      <c r="N64" s="24">
        <v>3</v>
      </c>
      <c r="O64" s="24">
        <v>3</v>
      </c>
      <c r="P64" s="24">
        <v>4</v>
      </c>
      <c r="Q64" s="12">
        <f t="shared" si="3"/>
        <v>13</v>
      </c>
      <c r="R64" s="19">
        <v>1</v>
      </c>
      <c r="S64" s="19">
        <v>1</v>
      </c>
      <c r="T64" s="19">
        <v>4</v>
      </c>
      <c r="U64" s="12">
        <f t="shared" ref="U64:U107" si="5">(R64*S64)+T64</f>
        <v>5</v>
      </c>
      <c r="V64" s="2" t="s">
        <v>678</v>
      </c>
      <c r="W64" s="28">
        <v>44769</v>
      </c>
      <c r="X64" s="21" t="s">
        <v>679</v>
      </c>
      <c r="Y64" s="21" t="s">
        <v>120</v>
      </c>
      <c r="Z64" s="71">
        <v>44769</v>
      </c>
      <c r="AA64" s="2" t="s">
        <v>680</v>
      </c>
      <c r="AB64" s="2" t="s">
        <v>681</v>
      </c>
      <c r="AC64" s="2"/>
      <c r="AD64" s="20"/>
      <c r="AE64" s="22"/>
    </row>
    <row r="65" spans="2:31" s="23" customFormat="1" ht="68" x14ac:dyDescent="0.2">
      <c r="B65" s="12"/>
      <c r="C65" s="12" t="s">
        <v>682</v>
      </c>
      <c r="D65" s="12" t="s">
        <v>267</v>
      </c>
      <c r="E65" s="33" t="s">
        <v>268</v>
      </c>
      <c r="F65" s="41">
        <v>44701</v>
      </c>
      <c r="G65" s="2" t="s">
        <v>269</v>
      </c>
      <c r="H65" s="2" t="s">
        <v>78</v>
      </c>
      <c r="I65" s="2" t="s">
        <v>276</v>
      </c>
      <c r="J65" s="2" t="s">
        <v>276</v>
      </c>
      <c r="K65" s="21" t="s">
        <v>683</v>
      </c>
      <c r="L65" s="2" t="s">
        <v>487</v>
      </c>
      <c r="M65" s="12" t="s">
        <v>274</v>
      </c>
      <c r="N65" s="24">
        <v>2</v>
      </c>
      <c r="O65" s="24">
        <v>5</v>
      </c>
      <c r="P65" s="24">
        <v>3</v>
      </c>
      <c r="Q65" s="12">
        <f t="shared" si="3"/>
        <v>13</v>
      </c>
      <c r="R65" s="12">
        <v>1</v>
      </c>
      <c r="S65" s="12">
        <v>2</v>
      </c>
      <c r="T65" s="12">
        <v>1</v>
      </c>
      <c r="U65" s="12">
        <f t="shared" si="5"/>
        <v>3</v>
      </c>
      <c r="V65" s="2" t="s">
        <v>488</v>
      </c>
      <c r="W65" s="41">
        <v>44773</v>
      </c>
      <c r="X65" s="21" t="s">
        <v>684</v>
      </c>
      <c r="Y65" s="21" t="s">
        <v>120</v>
      </c>
      <c r="Z65" s="42">
        <v>44773</v>
      </c>
      <c r="AA65" s="2" t="s">
        <v>276</v>
      </c>
      <c r="AB65" s="110" t="s">
        <v>1431</v>
      </c>
      <c r="AC65" s="2"/>
      <c r="AD65" s="2" t="s">
        <v>491</v>
      </c>
      <c r="AE65" s="33"/>
    </row>
    <row r="66" spans="2:31" s="23" customFormat="1" ht="68" x14ac:dyDescent="0.2">
      <c r="B66" s="19"/>
      <c r="C66" s="19" t="s">
        <v>691</v>
      </c>
      <c r="D66" s="19" t="s">
        <v>267</v>
      </c>
      <c r="E66" s="22" t="s">
        <v>268</v>
      </c>
      <c r="F66" s="28">
        <v>44664</v>
      </c>
      <c r="G66" s="2" t="s">
        <v>294</v>
      </c>
      <c r="H66" s="20" t="s">
        <v>66</v>
      </c>
      <c r="I66" s="21" t="s">
        <v>276</v>
      </c>
      <c r="J66" s="21" t="s">
        <v>485</v>
      </c>
      <c r="K66" s="21" t="s">
        <v>692</v>
      </c>
      <c r="L66" s="2" t="s">
        <v>1451</v>
      </c>
      <c r="M66" s="12" t="s">
        <v>274</v>
      </c>
      <c r="N66" s="24">
        <v>3</v>
      </c>
      <c r="O66" s="24">
        <v>3</v>
      </c>
      <c r="P66" s="24">
        <v>3</v>
      </c>
      <c r="Q66" s="12">
        <f t="shared" si="3"/>
        <v>12</v>
      </c>
      <c r="R66" s="19">
        <v>2</v>
      </c>
      <c r="S66" s="19">
        <v>2</v>
      </c>
      <c r="T66" s="19">
        <v>3</v>
      </c>
      <c r="U66" s="12">
        <f t="shared" si="5"/>
        <v>7</v>
      </c>
      <c r="V66" s="2" t="s">
        <v>693</v>
      </c>
      <c r="W66" s="28">
        <v>44804</v>
      </c>
      <c r="X66" s="21" t="s">
        <v>694</v>
      </c>
      <c r="Y66" s="21" t="s">
        <v>124</v>
      </c>
      <c r="Z66" s="42" t="s">
        <v>655</v>
      </c>
      <c r="AA66" s="2" t="s">
        <v>485</v>
      </c>
      <c r="AB66" s="110" t="s">
        <v>1431</v>
      </c>
      <c r="AC66" s="2"/>
      <c r="AD66" s="20"/>
      <c r="AE66" s="22"/>
    </row>
    <row r="67" spans="2:31" s="23" customFormat="1" ht="119" x14ac:dyDescent="0.2">
      <c r="B67" s="12"/>
      <c r="C67" s="19" t="s">
        <v>695</v>
      </c>
      <c r="D67" s="19" t="s">
        <v>267</v>
      </c>
      <c r="E67" s="22" t="s">
        <v>268</v>
      </c>
      <c r="F67" s="28">
        <v>44698</v>
      </c>
      <c r="G67" s="2" t="s">
        <v>280</v>
      </c>
      <c r="H67" s="20" t="s">
        <v>76</v>
      </c>
      <c r="I67" s="21" t="s">
        <v>696</v>
      </c>
      <c r="J67" s="21" t="s">
        <v>381</v>
      </c>
      <c r="K67" s="21" t="s">
        <v>697</v>
      </c>
      <c r="L67" s="2" t="s">
        <v>698</v>
      </c>
      <c r="M67" s="12" t="s">
        <v>1388</v>
      </c>
      <c r="N67" s="24">
        <v>3</v>
      </c>
      <c r="O67" s="24">
        <v>3</v>
      </c>
      <c r="P67" s="24">
        <v>3</v>
      </c>
      <c r="Q67" s="12">
        <f t="shared" si="3"/>
        <v>12</v>
      </c>
      <c r="R67" s="19">
        <v>1</v>
      </c>
      <c r="S67" s="19">
        <v>2</v>
      </c>
      <c r="T67" s="19">
        <v>3</v>
      </c>
      <c r="U67" s="12">
        <f t="shared" si="5"/>
        <v>5</v>
      </c>
      <c r="V67" s="2" t="s">
        <v>699</v>
      </c>
      <c r="W67" s="71">
        <v>45323</v>
      </c>
      <c r="X67" s="21" t="s">
        <v>700</v>
      </c>
      <c r="Y67" s="21" t="s">
        <v>124</v>
      </c>
      <c r="Z67" s="71">
        <v>45323</v>
      </c>
      <c r="AA67" s="2" t="s">
        <v>383</v>
      </c>
      <c r="AB67" s="2" t="s">
        <v>701</v>
      </c>
      <c r="AC67" s="2" t="s">
        <v>702</v>
      </c>
      <c r="AD67" s="20"/>
      <c r="AE67" s="22"/>
    </row>
    <row r="68" spans="2:31" s="23" customFormat="1" ht="289" x14ac:dyDescent="0.2">
      <c r="B68" s="77">
        <v>1</v>
      </c>
      <c r="C68" s="77" t="s">
        <v>703</v>
      </c>
      <c r="D68" s="12" t="s">
        <v>267</v>
      </c>
      <c r="E68" s="42" t="s">
        <v>268</v>
      </c>
      <c r="F68" s="42">
        <v>44477</v>
      </c>
      <c r="G68" s="21" t="s">
        <v>294</v>
      </c>
      <c r="H68" s="21" t="s">
        <v>457</v>
      </c>
      <c r="I68" s="21" t="s">
        <v>342</v>
      </c>
      <c r="J68" s="21" t="s">
        <v>403</v>
      </c>
      <c r="K68" s="21" t="s">
        <v>704</v>
      </c>
      <c r="L68" s="21" t="s">
        <v>1452</v>
      </c>
      <c r="M68" s="12" t="s">
        <v>274</v>
      </c>
      <c r="N68" s="12">
        <v>2</v>
      </c>
      <c r="O68" s="12">
        <v>4</v>
      </c>
      <c r="P68" s="12">
        <v>3</v>
      </c>
      <c r="Q68" s="12">
        <f t="shared" si="3"/>
        <v>11</v>
      </c>
      <c r="R68" s="12">
        <v>2</v>
      </c>
      <c r="S68" s="12">
        <v>2</v>
      </c>
      <c r="T68" s="12">
        <v>3</v>
      </c>
      <c r="U68" s="12">
        <f t="shared" si="5"/>
        <v>7</v>
      </c>
      <c r="V68" s="21" t="s">
        <v>705</v>
      </c>
      <c r="W68" s="41">
        <v>44804</v>
      </c>
      <c r="X68" s="21" t="s">
        <v>706</v>
      </c>
      <c r="Y68" s="21" t="s">
        <v>124</v>
      </c>
      <c r="Z68" s="21" t="s">
        <v>707</v>
      </c>
      <c r="AA68" s="21" t="s">
        <v>708</v>
      </c>
      <c r="AB68" s="21" t="s">
        <v>709</v>
      </c>
      <c r="AC68" s="21" t="s">
        <v>596</v>
      </c>
      <c r="AD68" s="21" t="s">
        <v>710</v>
      </c>
      <c r="AE68" s="42"/>
    </row>
    <row r="69" spans="2:31" s="23" customFormat="1" ht="68" hidden="1" x14ac:dyDescent="0.2">
      <c r="B69" s="86">
        <v>98</v>
      </c>
      <c r="C69" s="77" t="s">
        <v>414</v>
      </c>
      <c r="D69" s="12" t="s">
        <v>293</v>
      </c>
      <c r="E69" s="22" t="s">
        <v>268</v>
      </c>
      <c r="F69" s="28">
        <v>44610</v>
      </c>
      <c r="G69" s="2" t="s">
        <v>294</v>
      </c>
      <c r="H69" s="20" t="s">
        <v>78</v>
      </c>
      <c r="I69" s="21" t="s">
        <v>295</v>
      </c>
      <c r="J69" s="21" t="s">
        <v>296</v>
      </c>
      <c r="K69" s="21" t="s">
        <v>415</v>
      </c>
      <c r="L69" s="2" t="s">
        <v>416</v>
      </c>
      <c r="M69" s="12" t="s">
        <v>287</v>
      </c>
      <c r="N69" s="24">
        <v>5</v>
      </c>
      <c r="O69" s="24">
        <v>3</v>
      </c>
      <c r="P69" s="24">
        <v>5</v>
      </c>
      <c r="Q69" s="12">
        <f t="shared" si="3"/>
        <v>20</v>
      </c>
      <c r="R69" s="19">
        <v>3</v>
      </c>
      <c r="S69" s="19">
        <v>2</v>
      </c>
      <c r="T69" s="19">
        <v>4</v>
      </c>
      <c r="U69" s="12">
        <f t="shared" si="5"/>
        <v>10</v>
      </c>
      <c r="V69" s="2" t="s">
        <v>417</v>
      </c>
      <c r="W69" s="28">
        <v>44681</v>
      </c>
      <c r="X69" s="21" t="s">
        <v>418</v>
      </c>
      <c r="Y69" s="21" t="s">
        <v>122</v>
      </c>
      <c r="Z69" s="42" t="s">
        <v>419</v>
      </c>
      <c r="AA69" s="2" t="s">
        <v>420</v>
      </c>
      <c r="AB69" s="2" t="s">
        <v>421</v>
      </c>
      <c r="AC69" s="2"/>
      <c r="AD69" s="2" t="s">
        <v>422</v>
      </c>
      <c r="AE69" s="22">
        <v>44636</v>
      </c>
    </row>
    <row r="70" spans="2:31" s="23" customFormat="1" ht="85" x14ac:dyDescent="0.2">
      <c r="B70" s="77">
        <v>38</v>
      </c>
      <c r="C70" s="77" t="s">
        <v>720</v>
      </c>
      <c r="D70" s="12" t="s">
        <v>267</v>
      </c>
      <c r="E70" s="42" t="s">
        <v>268</v>
      </c>
      <c r="F70" s="42">
        <v>44370</v>
      </c>
      <c r="G70" s="21" t="s">
        <v>280</v>
      </c>
      <c r="H70" s="21" t="s">
        <v>372</v>
      </c>
      <c r="I70" s="21" t="s">
        <v>282</v>
      </c>
      <c r="J70" s="21" t="s">
        <v>282</v>
      </c>
      <c r="K70" s="21" t="s">
        <v>721</v>
      </c>
      <c r="L70" s="21" t="s">
        <v>722</v>
      </c>
      <c r="M70" s="12" t="s">
        <v>281</v>
      </c>
      <c r="N70" s="25">
        <v>2</v>
      </c>
      <c r="O70" s="25">
        <v>4</v>
      </c>
      <c r="P70" s="56">
        <v>3</v>
      </c>
      <c r="Q70" s="12">
        <f t="shared" si="3"/>
        <v>11</v>
      </c>
      <c r="R70" s="12">
        <v>1</v>
      </c>
      <c r="S70" s="12">
        <v>3</v>
      </c>
      <c r="T70" s="12">
        <v>2</v>
      </c>
      <c r="U70" s="12">
        <f t="shared" si="5"/>
        <v>5</v>
      </c>
      <c r="V70" s="21" t="s">
        <v>723</v>
      </c>
      <c r="W70" s="41">
        <v>44773</v>
      </c>
      <c r="X70" s="21" t="s">
        <v>724</v>
      </c>
      <c r="Y70" s="21" t="s">
        <v>124</v>
      </c>
      <c r="Z70" s="42">
        <v>44620</v>
      </c>
      <c r="AA70" s="21" t="s">
        <v>377</v>
      </c>
      <c r="AB70" s="21" t="s">
        <v>725</v>
      </c>
      <c r="AC70" s="21" t="s">
        <v>726</v>
      </c>
      <c r="AD70" s="21"/>
      <c r="AE70" s="42"/>
    </row>
    <row r="71" spans="2:31" s="23" customFormat="1" ht="85" x14ac:dyDescent="0.2">
      <c r="B71" s="77">
        <v>67</v>
      </c>
      <c r="C71" s="77" t="s">
        <v>454</v>
      </c>
      <c r="D71" s="12" t="s">
        <v>267</v>
      </c>
      <c r="E71" s="42" t="s">
        <v>268</v>
      </c>
      <c r="F71" s="42">
        <v>44412</v>
      </c>
      <c r="G71" s="21" t="s">
        <v>280</v>
      </c>
      <c r="H71" s="21" t="s">
        <v>64</v>
      </c>
      <c r="I71" s="21" t="s">
        <v>383</v>
      </c>
      <c r="J71" s="21" t="s">
        <v>383</v>
      </c>
      <c r="K71" s="21" t="s">
        <v>727</v>
      </c>
      <c r="L71" s="21" t="s">
        <v>728</v>
      </c>
      <c r="M71" s="12" t="s">
        <v>287</v>
      </c>
      <c r="N71" s="25">
        <v>3</v>
      </c>
      <c r="O71" s="26">
        <v>3</v>
      </c>
      <c r="P71" s="120">
        <v>2</v>
      </c>
      <c r="Q71" s="12">
        <f t="shared" si="3"/>
        <v>11</v>
      </c>
      <c r="R71" s="12">
        <v>1</v>
      </c>
      <c r="S71" s="12">
        <v>1</v>
      </c>
      <c r="T71" s="12">
        <v>1</v>
      </c>
      <c r="U71" s="12">
        <f t="shared" si="5"/>
        <v>2</v>
      </c>
      <c r="V71" s="21" t="s">
        <v>729</v>
      </c>
      <c r="W71" s="41">
        <v>44743</v>
      </c>
      <c r="X71" s="21" t="s">
        <v>730</v>
      </c>
      <c r="Y71" s="21" t="s">
        <v>120</v>
      </c>
      <c r="Z71" s="21" t="s">
        <v>731</v>
      </c>
      <c r="AA71" s="21" t="s">
        <v>381</v>
      </c>
      <c r="AB71" s="21" t="s">
        <v>732</v>
      </c>
      <c r="AC71" s="21" t="s">
        <v>535</v>
      </c>
      <c r="AD71" s="21"/>
      <c r="AE71" s="42"/>
    </row>
    <row r="72" spans="2:31" s="23" customFormat="1" ht="85" hidden="1" x14ac:dyDescent="0.2">
      <c r="B72" s="77">
        <v>103</v>
      </c>
      <c r="C72" s="77" t="s">
        <v>711</v>
      </c>
      <c r="D72" s="12" t="s">
        <v>293</v>
      </c>
      <c r="E72" s="22" t="s">
        <v>268</v>
      </c>
      <c r="F72" s="28">
        <v>44617</v>
      </c>
      <c r="G72" s="2" t="s">
        <v>577</v>
      </c>
      <c r="H72" s="20" t="s">
        <v>387</v>
      </c>
      <c r="I72" s="21" t="s">
        <v>425</v>
      </c>
      <c r="J72" s="21" t="s">
        <v>425</v>
      </c>
      <c r="K72" s="21" t="s">
        <v>712</v>
      </c>
      <c r="L72" s="2" t="s">
        <v>713</v>
      </c>
      <c r="M72" s="12" t="s">
        <v>287</v>
      </c>
      <c r="N72" s="25">
        <v>3</v>
      </c>
      <c r="O72" s="26">
        <v>2</v>
      </c>
      <c r="P72" s="26">
        <v>5</v>
      </c>
      <c r="Q72" s="12">
        <f t="shared" si="3"/>
        <v>11</v>
      </c>
      <c r="R72" s="19">
        <v>3</v>
      </c>
      <c r="S72" s="19">
        <v>2</v>
      </c>
      <c r="T72" s="19">
        <v>5</v>
      </c>
      <c r="U72" s="12">
        <f t="shared" si="5"/>
        <v>11</v>
      </c>
      <c r="V72" s="2" t="s">
        <v>714</v>
      </c>
      <c r="W72" s="28">
        <v>44638</v>
      </c>
      <c r="X72" s="21" t="s">
        <v>715</v>
      </c>
      <c r="Y72" s="21" t="s">
        <v>124</v>
      </c>
      <c r="Z72" s="71" t="s">
        <v>716</v>
      </c>
      <c r="AA72" s="2" t="s">
        <v>584</v>
      </c>
      <c r="AB72" s="2" t="s">
        <v>717</v>
      </c>
      <c r="AC72" s="2" t="s">
        <v>718</v>
      </c>
      <c r="AD72" s="2" t="s">
        <v>719</v>
      </c>
      <c r="AE72" s="28">
        <v>44617</v>
      </c>
    </row>
    <row r="73" spans="2:31" s="23" customFormat="1" ht="85" hidden="1" x14ac:dyDescent="0.2">
      <c r="B73" s="77">
        <v>104</v>
      </c>
      <c r="C73" s="77" t="s">
        <v>616</v>
      </c>
      <c r="D73" s="12" t="s">
        <v>293</v>
      </c>
      <c r="E73" s="22" t="s">
        <v>268</v>
      </c>
      <c r="F73" s="28">
        <v>44610</v>
      </c>
      <c r="G73" s="2" t="s">
        <v>577</v>
      </c>
      <c r="H73" s="20" t="s">
        <v>387</v>
      </c>
      <c r="I73" s="21" t="s">
        <v>425</v>
      </c>
      <c r="J73" s="21" t="s">
        <v>425</v>
      </c>
      <c r="K73" s="21" t="s">
        <v>617</v>
      </c>
      <c r="L73" s="2" t="s">
        <v>618</v>
      </c>
      <c r="M73" s="56" t="s">
        <v>287</v>
      </c>
      <c r="N73" s="25">
        <v>5</v>
      </c>
      <c r="O73" s="26">
        <v>2</v>
      </c>
      <c r="P73" s="26">
        <v>5</v>
      </c>
      <c r="Q73" s="12">
        <f t="shared" ref="Q73:Q104" si="6">(N73*O73)+P73</f>
        <v>15</v>
      </c>
      <c r="R73" s="19">
        <v>5</v>
      </c>
      <c r="S73" s="19">
        <v>1</v>
      </c>
      <c r="T73" s="19">
        <v>5</v>
      </c>
      <c r="U73" s="12">
        <f t="shared" si="5"/>
        <v>10</v>
      </c>
      <c r="V73" s="2" t="s">
        <v>619</v>
      </c>
      <c r="W73" s="28">
        <v>44631</v>
      </c>
      <c r="X73" s="21" t="s">
        <v>620</v>
      </c>
      <c r="Y73" s="21" t="s">
        <v>124</v>
      </c>
      <c r="Z73" s="42">
        <v>44622</v>
      </c>
      <c r="AA73" s="2" t="s">
        <v>584</v>
      </c>
      <c r="AB73" s="2" t="s">
        <v>621</v>
      </c>
      <c r="AC73" s="2" t="s">
        <v>622</v>
      </c>
      <c r="AD73" s="20" t="s">
        <v>623</v>
      </c>
      <c r="AE73" s="28">
        <v>44617</v>
      </c>
    </row>
    <row r="74" spans="2:31" s="23" customFormat="1" ht="85" x14ac:dyDescent="0.2">
      <c r="B74" s="77">
        <v>80</v>
      </c>
      <c r="C74" s="77" t="s">
        <v>733</v>
      </c>
      <c r="D74" s="19" t="s">
        <v>267</v>
      </c>
      <c r="E74" s="22" t="s">
        <v>268</v>
      </c>
      <c r="F74" s="28">
        <v>44582</v>
      </c>
      <c r="G74" s="21" t="s">
        <v>577</v>
      </c>
      <c r="H74" s="20" t="s">
        <v>84</v>
      </c>
      <c r="I74" s="21" t="s">
        <v>578</v>
      </c>
      <c r="J74" s="21" t="s">
        <v>425</v>
      </c>
      <c r="K74" s="21" t="s">
        <v>734</v>
      </c>
      <c r="L74" s="21" t="s">
        <v>580</v>
      </c>
      <c r="M74" s="12" t="s">
        <v>287</v>
      </c>
      <c r="N74" s="25">
        <v>2</v>
      </c>
      <c r="O74" s="26">
        <v>4</v>
      </c>
      <c r="P74" s="26">
        <v>3</v>
      </c>
      <c r="Q74" s="12">
        <f t="shared" si="6"/>
        <v>11</v>
      </c>
      <c r="R74" s="19">
        <v>2</v>
      </c>
      <c r="S74" s="12">
        <v>2</v>
      </c>
      <c r="T74" s="12">
        <v>2</v>
      </c>
      <c r="U74" s="12">
        <f t="shared" si="5"/>
        <v>6</v>
      </c>
      <c r="V74" s="21" t="s">
        <v>581</v>
      </c>
      <c r="W74" s="41">
        <v>44771</v>
      </c>
      <c r="X74" s="21" t="s">
        <v>735</v>
      </c>
      <c r="Y74" s="21" t="s">
        <v>120</v>
      </c>
      <c r="Z74" s="42" t="s">
        <v>583</v>
      </c>
      <c r="AA74" s="21" t="s">
        <v>584</v>
      </c>
      <c r="AB74" s="2" t="s">
        <v>736</v>
      </c>
      <c r="AC74" s="2"/>
      <c r="AD74" s="21" t="s">
        <v>586</v>
      </c>
      <c r="AE74" s="22"/>
    </row>
    <row r="75" spans="2:31" s="23" customFormat="1" ht="85" x14ac:dyDescent="0.2">
      <c r="B75" s="19"/>
      <c r="C75" s="19" t="s">
        <v>737</v>
      </c>
      <c r="D75" s="19" t="s">
        <v>267</v>
      </c>
      <c r="E75" s="42" t="s">
        <v>268</v>
      </c>
      <c r="F75" s="28">
        <v>44648</v>
      </c>
      <c r="G75" s="2" t="s">
        <v>329</v>
      </c>
      <c r="H75" s="20" t="s">
        <v>78</v>
      </c>
      <c r="I75" s="21" t="s">
        <v>276</v>
      </c>
      <c r="J75" s="2" t="s">
        <v>381</v>
      </c>
      <c r="K75" s="21" t="s">
        <v>738</v>
      </c>
      <c r="L75" s="2" t="s">
        <v>739</v>
      </c>
      <c r="M75" s="12" t="s">
        <v>281</v>
      </c>
      <c r="N75" s="25">
        <v>2</v>
      </c>
      <c r="O75" s="26">
        <v>4</v>
      </c>
      <c r="P75" s="26">
        <v>3</v>
      </c>
      <c r="Q75" s="12">
        <f t="shared" si="6"/>
        <v>11</v>
      </c>
      <c r="R75" s="19">
        <v>2</v>
      </c>
      <c r="S75" s="19">
        <v>2</v>
      </c>
      <c r="T75" s="19">
        <v>2</v>
      </c>
      <c r="U75" s="12">
        <f t="shared" si="5"/>
        <v>6</v>
      </c>
      <c r="V75" s="2" t="s">
        <v>740</v>
      </c>
      <c r="W75" s="28">
        <v>44774</v>
      </c>
      <c r="X75" s="21" t="s">
        <v>609</v>
      </c>
      <c r="Y75" s="21" t="s">
        <v>124</v>
      </c>
      <c r="Z75" s="42">
        <v>44774</v>
      </c>
      <c r="AA75" s="2" t="s">
        <v>383</v>
      </c>
      <c r="AB75" s="2" t="s">
        <v>610</v>
      </c>
      <c r="AC75" s="2"/>
      <c r="AD75" s="2"/>
      <c r="AE75" s="22"/>
    </row>
    <row r="76" spans="2:31" s="23" customFormat="1" ht="68" x14ac:dyDescent="0.2">
      <c r="B76" s="12"/>
      <c r="C76" s="19" t="s">
        <v>741</v>
      </c>
      <c r="D76" s="19" t="s">
        <v>267</v>
      </c>
      <c r="E76" s="22" t="s">
        <v>268</v>
      </c>
      <c r="F76" s="28">
        <v>44701</v>
      </c>
      <c r="G76" s="2" t="s">
        <v>269</v>
      </c>
      <c r="H76" s="20" t="s">
        <v>84</v>
      </c>
      <c r="I76" s="2" t="s">
        <v>742</v>
      </c>
      <c r="J76" s="21" t="s">
        <v>276</v>
      </c>
      <c r="K76" s="21" t="s">
        <v>743</v>
      </c>
      <c r="L76" s="2" t="s">
        <v>1430</v>
      </c>
      <c r="M76" s="56" t="s">
        <v>281</v>
      </c>
      <c r="N76" s="25">
        <v>2</v>
      </c>
      <c r="O76" s="26">
        <v>4</v>
      </c>
      <c r="P76" s="26">
        <v>3</v>
      </c>
      <c r="Q76" s="12">
        <f t="shared" si="6"/>
        <v>11</v>
      </c>
      <c r="R76" s="19">
        <v>1</v>
      </c>
      <c r="S76" s="19">
        <v>1</v>
      </c>
      <c r="T76" s="19">
        <v>1</v>
      </c>
      <c r="U76" s="12">
        <f t="shared" si="5"/>
        <v>2</v>
      </c>
      <c r="V76" s="2" t="s">
        <v>744</v>
      </c>
      <c r="W76" s="28">
        <v>45016</v>
      </c>
      <c r="X76" s="21" t="s">
        <v>745</v>
      </c>
      <c r="Y76" s="21" t="s">
        <v>120</v>
      </c>
      <c r="Z76" s="42">
        <v>44834</v>
      </c>
      <c r="AA76" s="2" t="s">
        <v>276</v>
      </c>
      <c r="AB76" s="110" t="s">
        <v>1431</v>
      </c>
      <c r="AC76" s="2"/>
      <c r="AD76" s="20" t="s">
        <v>491</v>
      </c>
      <c r="AE76" s="22"/>
    </row>
    <row r="77" spans="2:31" s="23" customFormat="1" ht="68" hidden="1" x14ac:dyDescent="0.2">
      <c r="B77" s="12"/>
      <c r="C77" s="19" t="s">
        <v>385</v>
      </c>
      <c r="D77" s="12" t="s">
        <v>386</v>
      </c>
      <c r="E77" s="22" t="s">
        <v>268</v>
      </c>
      <c r="F77" s="28">
        <v>44638</v>
      </c>
      <c r="G77" s="2" t="s">
        <v>269</v>
      </c>
      <c r="H77" s="20" t="s">
        <v>387</v>
      </c>
      <c r="I77" s="21" t="s">
        <v>276</v>
      </c>
      <c r="J77" s="21" t="s">
        <v>276</v>
      </c>
      <c r="K77" s="21" t="s">
        <v>388</v>
      </c>
      <c r="L77" s="2" t="s">
        <v>389</v>
      </c>
      <c r="M77" s="12" t="s">
        <v>287</v>
      </c>
      <c r="N77" s="24">
        <v>4</v>
      </c>
      <c r="O77" s="24">
        <v>4</v>
      </c>
      <c r="P77" s="24">
        <v>5</v>
      </c>
      <c r="Q77" s="12">
        <f t="shared" si="6"/>
        <v>21</v>
      </c>
      <c r="R77" s="19">
        <v>1</v>
      </c>
      <c r="S77" s="19">
        <v>2</v>
      </c>
      <c r="T77" s="19">
        <v>5</v>
      </c>
      <c r="U77" s="12">
        <f t="shared" si="5"/>
        <v>7</v>
      </c>
      <c r="V77" s="2" t="s">
        <v>390</v>
      </c>
      <c r="W77" s="28">
        <v>44673</v>
      </c>
      <c r="X77" s="21" t="s">
        <v>391</v>
      </c>
      <c r="Y77" s="21" t="s">
        <v>124</v>
      </c>
      <c r="Z77" s="71">
        <v>44673</v>
      </c>
      <c r="AA77" s="2" t="s">
        <v>276</v>
      </c>
      <c r="AB77" s="2" t="s">
        <v>289</v>
      </c>
      <c r="AC77" s="2"/>
      <c r="AD77" s="2" t="s">
        <v>392</v>
      </c>
      <c r="AE77" s="22">
        <v>44677</v>
      </c>
    </row>
    <row r="78" spans="2:31" s="23" customFormat="1" ht="136" x14ac:dyDescent="0.2">
      <c r="B78" s="19"/>
      <c r="C78" s="19" t="s">
        <v>746</v>
      </c>
      <c r="D78" s="19" t="s">
        <v>267</v>
      </c>
      <c r="E78" s="22" t="s">
        <v>268</v>
      </c>
      <c r="F78" s="28">
        <v>44701</v>
      </c>
      <c r="G78" s="2" t="s">
        <v>294</v>
      </c>
      <c r="H78" s="20" t="s">
        <v>78</v>
      </c>
      <c r="I78" s="2" t="s">
        <v>742</v>
      </c>
      <c r="J78" s="21" t="s">
        <v>403</v>
      </c>
      <c r="K78" s="21" t="s">
        <v>747</v>
      </c>
      <c r="L78" s="21" t="s">
        <v>748</v>
      </c>
      <c r="M78" s="12" t="s">
        <v>281</v>
      </c>
      <c r="N78" s="24">
        <v>3</v>
      </c>
      <c r="O78" s="24">
        <v>3</v>
      </c>
      <c r="P78" s="24">
        <v>2</v>
      </c>
      <c r="Q78" s="12">
        <f t="shared" si="6"/>
        <v>11</v>
      </c>
      <c r="R78" s="19">
        <v>1</v>
      </c>
      <c r="S78" s="19">
        <v>0</v>
      </c>
      <c r="T78" s="19">
        <v>2</v>
      </c>
      <c r="U78" s="12">
        <f t="shared" si="5"/>
        <v>2</v>
      </c>
      <c r="V78" s="2" t="s">
        <v>749</v>
      </c>
      <c r="W78" s="28">
        <v>44773</v>
      </c>
      <c r="X78" s="21" t="s">
        <v>750</v>
      </c>
      <c r="Y78" s="21" t="s">
        <v>120</v>
      </c>
      <c r="Z78" s="21" t="s">
        <v>751</v>
      </c>
      <c r="AA78" s="2" t="s">
        <v>752</v>
      </c>
      <c r="AB78" s="2" t="s">
        <v>753</v>
      </c>
      <c r="AC78" s="2"/>
      <c r="AD78" s="2" t="s">
        <v>754</v>
      </c>
      <c r="AE78" s="22"/>
    </row>
    <row r="79" spans="2:31" s="23" customFormat="1" ht="85" x14ac:dyDescent="0.2">
      <c r="B79" s="19"/>
      <c r="C79" s="19" t="s">
        <v>945</v>
      </c>
      <c r="D79" s="19" t="s">
        <v>267</v>
      </c>
      <c r="E79" s="22" t="s">
        <v>268</v>
      </c>
      <c r="F79" s="28">
        <v>44728</v>
      </c>
      <c r="G79" s="2" t="s">
        <v>269</v>
      </c>
      <c r="H79" s="20" t="s">
        <v>84</v>
      </c>
      <c r="I79" s="21" t="s">
        <v>578</v>
      </c>
      <c r="J79" s="21" t="s">
        <v>272</v>
      </c>
      <c r="K79" s="21" t="s">
        <v>1401</v>
      </c>
      <c r="L79" s="2" t="s">
        <v>1397</v>
      </c>
      <c r="M79" s="12" t="s">
        <v>1342</v>
      </c>
      <c r="N79" s="24">
        <v>2</v>
      </c>
      <c r="O79" s="24">
        <v>4</v>
      </c>
      <c r="P79" s="24">
        <v>3</v>
      </c>
      <c r="Q79" s="12">
        <f t="shared" si="6"/>
        <v>11</v>
      </c>
      <c r="R79" s="19">
        <v>2</v>
      </c>
      <c r="S79" s="19">
        <v>2</v>
      </c>
      <c r="T79" s="19">
        <v>3</v>
      </c>
      <c r="U79" s="12">
        <f t="shared" si="5"/>
        <v>7</v>
      </c>
      <c r="V79" s="2" t="s">
        <v>1398</v>
      </c>
      <c r="W79" s="28">
        <v>44865</v>
      </c>
      <c r="X79" s="21" t="s">
        <v>1399</v>
      </c>
      <c r="Y79" s="21" t="s">
        <v>124</v>
      </c>
      <c r="Z79" s="42">
        <v>44865</v>
      </c>
      <c r="AA79" s="2" t="s">
        <v>1400</v>
      </c>
      <c r="AB79" s="110" t="s">
        <v>1431</v>
      </c>
      <c r="AC79" s="2"/>
      <c r="AD79" s="20"/>
      <c r="AE79" s="22"/>
    </row>
    <row r="80" spans="2:31" s="23" customFormat="1" ht="85" hidden="1" x14ac:dyDescent="0.2">
      <c r="B80" s="12"/>
      <c r="C80" s="19" t="s">
        <v>405</v>
      </c>
      <c r="D80" s="19" t="s">
        <v>386</v>
      </c>
      <c r="E80" s="22" t="s">
        <v>268</v>
      </c>
      <c r="F80" s="28">
        <v>44659</v>
      </c>
      <c r="G80" s="2" t="s">
        <v>269</v>
      </c>
      <c r="H80" s="20" t="s">
        <v>80</v>
      </c>
      <c r="I80" s="21" t="s">
        <v>276</v>
      </c>
      <c r="J80" s="21" t="s">
        <v>276</v>
      </c>
      <c r="K80" s="21" t="s">
        <v>406</v>
      </c>
      <c r="L80" s="21" t="s">
        <v>407</v>
      </c>
      <c r="M80" s="12" t="s">
        <v>408</v>
      </c>
      <c r="N80" s="24">
        <v>4</v>
      </c>
      <c r="O80" s="24">
        <v>4</v>
      </c>
      <c r="P80" s="24">
        <v>4</v>
      </c>
      <c r="Q80" s="12">
        <f t="shared" si="6"/>
        <v>20</v>
      </c>
      <c r="R80" s="19">
        <v>1</v>
      </c>
      <c r="S80" s="19">
        <v>2</v>
      </c>
      <c r="T80" s="19">
        <v>2</v>
      </c>
      <c r="U80" s="12">
        <f t="shared" si="5"/>
        <v>4</v>
      </c>
      <c r="V80" s="2" t="s">
        <v>409</v>
      </c>
      <c r="W80" s="28">
        <v>44804</v>
      </c>
      <c r="X80" s="21" t="s">
        <v>410</v>
      </c>
      <c r="Y80" s="21" t="s">
        <v>120</v>
      </c>
      <c r="Z80" s="42">
        <v>44712</v>
      </c>
      <c r="AA80" s="2" t="s">
        <v>276</v>
      </c>
      <c r="AB80" s="2" t="s">
        <v>411</v>
      </c>
      <c r="AC80" s="2" t="s">
        <v>412</v>
      </c>
      <c r="AD80" s="2" t="s">
        <v>413</v>
      </c>
      <c r="AE80" s="22">
        <v>44713</v>
      </c>
    </row>
    <row r="81" spans="2:31" s="23" customFormat="1" ht="85" x14ac:dyDescent="0.2">
      <c r="B81" s="77">
        <v>44</v>
      </c>
      <c r="C81" s="77" t="s">
        <v>755</v>
      </c>
      <c r="D81" s="12" t="s">
        <v>267</v>
      </c>
      <c r="E81" s="22" t="s">
        <v>268</v>
      </c>
      <c r="F81" s="42">
        <v>44441</v>
      </c>
      <c r="G81" s="21" t="s">
        <v>341</v>
      </c>
      <c r="H81" s="21" t="s">
        <v>630</v>
      </c>
      <c r="I81" s="21" t="s">
        <v>394</v>
      </c>
      <c r="J81" s="21" t="s">
        <v>296</v>
      </c>
      <c r="K81" s="21" t="s">
        <v>756</v>
      </c>
      <c r="L81" s="21" t="s">
        <v>506</v>
      </c>
      <c r="M81" s="12" t="s">
        <v>344</v>
      </c>
      <c r="N81" s="24">
        <v>3</v>
      </c>
      <c r="O81" s="24">
        <v>3</v>
      </c>
      <c r="P81" s="12">
        <v>1</v>
      </c>
      <c r="Q81" s="12">
        <f t="shared" si="6"/>
        <v>10</v>
      </c>
      <c r="R81" s="12">
        <v>2</v>
      </c>
      <c r="S81" s="12">
        <v>3</v>
      </c>
      <c r="T81" s="12">
        <v>1</v>
      </c>
      <c r="U81" s="12">
        <f t="shared" si="5"/>
        <v>7</v>
      </c>
      <c r="V81" s="21" t="s">
        <v>757</v>
      </c>
      <c r="W81" s="41">
        <v>45291</v>
      </c>
      <c r="X81" s="21" t="s">
        <v>758</v>
      </c>
      <c r="Y81" s="21" t="s">
        <v>124</v>
      </c>
      <c r="Z81" s="21" t="s">
        <v>759</v>
      </c>
      <c r="AA81" s="21" t="s">
        <v>485</v>
      </c>
      <c r="AB81" s="21" t="s">
        <v>656</v>
      </c>
      <c r="AC81" s="21"/>
      <c r="AD81" s="21"/>
      <c r="AE81" s="42"/>
    </row>
    <row r="82" spans="2:31" s="23" customFormat="1" ht="68" x14ac:dyDescent="0.2">
      <c r="B82" s="77">
        <v>47</v>
      </c>
      <c r="C82" s="77" t="s">
        <v>760</v>
      </c>
      <c r="D82" s="12" t="s">
        <v>267</v>
      </c>
      <c r="E82" s="42" t="s">
        <v>268</v>
      </c>
      <c r="F82" s="42">
        <v>44517</v>
      </c>
      <c r="G82" s="21" t="s">
        <v>280</v>
      </c>
      <c r="H82" s="21" t="s">
        <v>372</v>
      </c>
      <c r="I82" s="21" t="s">
        <v>377</v>
      </c>
      <c r="J82" s="21" t="s">
        <v>377</v>
      </c>
      <c r="K82" s="21" t="s">
        <v>761</v>
      </c>
      <c r="L82" s="21" t="s">
        <v>762</v>
      </c>
      <c r="M82" s="12" t="s">
        <v>281</v>
      </c>
      <c r="N82" s="24">
        <v>3</v>
      </c>
      <c r="O82" s="24">
        <v>3</v>
      </c>
      <c r="P82" s="12">
        <v>1</v>
      </c>
      <c r="Q82" s="12">
        <f t="shared" si="6"/>
        <v>10</v>
      </c>
      <c r="R82" s="12">
        <v>2</v>
      </c>
      <c r="S82" s="12">
        <v>2</v>
      </c>
      <c r="T82" s="12">
        <v>1</v>
      </c>
      <c r="U82" s="12">
        <f t="shared" si="5"/>
        <v>5</v>
      </c>
      <c r="V82" s="21" t="s">
        <v>763</v>
      </c>
      <c r="W82" s="41">
        <v>44773</v>
      </c>
      <c r="X82" s="21" t="s">
        <v>764</v>
      </c>
      <c r="Y82" s="21" t="s">
        <v>124</v>
      </c>
      <c r="Z82" s="42">
        <v>44773</v>
      </c>
      <c r="AA82" s="21" t="s">
        <v>377</v>
      </c>
      <c r="AB82" s="21" t="s">
        <v>765</v>
      </c>
      <c r="AC82" s="21"/>
      <c r="AD82" s="21"/>
      <c r="AE82" s="42"/>
    </row>
    <row r="83" spans="2:31" s="23" customFormat="1" ht="68" x14ac:dyDescent="0.2">
      <c r="B83" s="77">
        <v>51</v>
      </c>
      <c r="C83" s="78" t="s">
        <v>766</v>
      </c>
      <c r="D83" s="12" t="s">
        <v>267</v>
      </c>
      <c r="E83" s="42" t="s">
        <v>268</v>
      </c>
      <c r="F83" s="42">
        <v>44418</v>
      </c>
      <c r="G83" s="21" t="s">
        <v>280</v>
      </c>
      <c r="H83" s="21" t="s">
        <v>66</v>
      </c>
      <c r="I83" s="21" t="s">
        <v>330</v>
      </c>
      <c r="J83" s="21" t="s">
        <v>299</v>
      </c>
      <c r="K83" s="21" t="s">
        <v>767</v>
      </c>
      <c r="L83" s="21" t="s">
        <v>768</v>
      </c>
      <c r="M83" s="12" t="s">
        <v>281</v>
      </c>
      <c r="N83" s="24">
        <v>2</v>
      </c>
      <c r="O83" s="24">
        <v>4</v>
      </c>
      <c r="P83" s="12">
        <v>2</v>
      </c>
      <c r="Q83" s="12">
        <f t="shared" si="6"/>
        <v>10</v>
      </c>
      <c r="R83" s="12">
        <v>2</v>
      </c>
      <c r="S83" s="12">
        <v>5</v>
      </c>
      <c r="T83" s="12">
        <v>3</v>
      </c>
      <c r="U83" s="12">
        <f t="shared" si="5"/>
        <v>13</v>
      </c>
      <c r="V83" s="21" t="s">
        <v>769</v>
      </c>
      <c r="W83" s="41">
        <v>44771</v>
      </c>
      <c r="X83" s="21" t="s">
        <v>770</v>
      </c>
      <c r="Y83" s="21" t="s">
        <v>120</v>
      </c>
      <c r="Z83" s="42">
        <v>44771</v>
      </c>
      <c r="AA83" s="21" t="s">
        <v>299</v>
      </c>
      <c r="AB83" s="21" t="s">
        <v>771</v>
      </c>
      <c r="AC83" s="21"/>
      <c r="AD83" s="21"/>
      <c r="AE83" s="42"/>
    </row>
    <row r="84" spans="2:31" s="23" customFormat="1" ht="85" hidden="1" x14ac:dyDescent="0.2">
      <c r="B84" s="12"/>
      <c r="C84" s="19" t="s">
        <v>835</v>
      </c>
      <c r="D84" s="19" t="s">
        <v>386</v>
      </c>
      <c r="E84" s="22" t="s">
        <v>268</v>
      </c>
      <c r="F84" s="28">
        <v>44664</v>
      </c>
      <c r="G84" s="2" t="s">
        <v>303</v>
      </c>
      <c r="H84" s="20" t="s">
        <v>80</v>
      </c>
      <c r="I84" s="21" t="s">
        <v>305</v>
      </c>
      <c r="J84" s="21" t="s">
        <v>305</v>
      </c>
      <c r="K84" s="21" t="s">
        <v>836</v>
      </c>
      <c r="L84" s="2" t="s">
        <v>837</v>
      </c>
      <c r="M84" s="12" t="s">
        <v>281</v>
      </c>
      <c r="N84" s="24">
        <v>3</v>
      </c>
      <c r="O84" s="24">
        <v>2</v>
      </c>
      <c r="P84" s="24">
        <v>2</v>
      </c>
      <c r="Q84" s="12">
        <f t="shared" si="6"/>
        <v>8</v>
      </c>
      <c r="R84" s="19">
        <v>1</v>
      </c>
      <c r="S84" s="19">
        <v>1</v>
      </c>
      <c r="T84" s="19">
        <v>1</v>
      </c>
      <c r="U84" s="12">
        <f t="shared" si="5"/>
        <v>2</v>
      </c>
      <c r="V84" s="2" t="s">
        <v>838</v>
      </c>
      <c r="W84" s="28">
        <v>44743</v>
      </c>
      <c r="X84" s="21" t="s">
        <v>833</v>
      </c>
      <c r="Y84" s="21" t="s">
        <v>120</v>
      </c>
      <c r="Z84" s="42">
        <v>44713</v>
      </c>
      <c r="AA84" s="2" t="s">
        <v>305</v>
      </c>
      <c r="AB84" s="2" t="s">
        <v>834</v>
      </c>
      <c r="AC84" s="2" t="s">
        <v>830</v>
      </c>
      <c r="AD84" s="20" t="s">
        <v>839</v>
      </c>
      <c r="AE84" s="22">
        <v>44719</v>
      </c>
    </row>
    <row r="85" spans="2:31" s="23" customFormat="1" ht="102" x14ac:dyDescent="0.2">
      <c r="B85" s="77">
        <v>52</v>
      </c>
      <c r="C85" s="77" t="s">
        <v>772</v>
      </c>
      <c r="D85" s="12" t="s">
        <v>267</v>
      </c>
      <c r="E85" s="42" t="s">
        <v>268</v>
      </c>
      <c r="F85" s="42">
        <v>44418</v>
      </c>
      <c r="G85" s="21" t="s">
        <v>280</v>
      </c>
      <c r="H85" s="21" t="s">
        <v>298</v>
      </c>
      <c r="I85" s="21" t="s">
        <v>330</v>
      </c>
      <c r="J85" s="21" t="s">
        <v>377</v>
      </c>
      <c r="K85" s="21" t="s">
        <v>773</v>
      </c>
      <c r="L85" s="21" t="s">
        <v>774</v>
      </c>
      <c r="M85" s="12" t="s">
        <v>281</v>
      </c>
      <c r="N85" s="24">
        <v>2</v>
      </c>
      <c r="O85" s="24">
        <v>4</v>
      </c>
      <c r="P85" s="12">
        <v>2</v>
      </c>
      <c r="Q85" s="12">
        <f t="shared" si="6"/>
        <v>10</v>
      </c>
      <c r="R85" s="12">
        <v>2</v>
      </c>
      <c r="S85" s="12">
        <v>3</v>
      </c>
      <c r="T85" s="12">
        <v>2</v>
      </c>
      <c r="U85" s="12">
        <f t="shared" si="5"/>
        <v>8</v>
      </c>
      <c r="V85" s="21" t="s">
        <v>775</v>
      </c>
      <c r="W85" s="41">
        <v>44926</v>
      </c>
      <c r="X85" s="21" t="s">
        <v>776</v>
      </c>
      <c r="Y85" s="21" t="s">
        <v>122</v>
      </c>
      <c r="Z85" s="42" t="s">
        <v>777</v>
      </c>
      <c r="AA85" s="21" t="s">
        <v>377</v>
      </c>
      <c r="AB85" s="21" t="s">
        <v>778</v>
      </c>
      <c r="AC85" s="21"/>
      <c r="AD85" s="21"/>
      <c r="AE85" s="42"/>
    </row>
    <row r="86" spans="2:31" s="23" customFormat="1" ht="85" hidden="1" x14ac:dyDescent="0.2">
      <c r="B86" s="19"/>
      <c r="C86" s="19" t="s">
        <v>492</v>
      </c>
      <c r="D86" s="12" t="s">
        <v>293</v>
      </c>
      <c r="E86" s="22" t="s">
        <v>268</v>
      </c>
      <c r="F86" s="28">
        <v>44665</v>
      </c>
      <c r="G86" s="2" t="s">
        <v>294</v>
      </c>
      <c r="H86" s="20" t="s">
        <v>84</v>
      </c>
      <c r="I86" s="21" t="s">
        <v>296</v>
      </c>
      <c r="J86" s="21" t="s">
        <v>485</v>
      </c>
      <c r="K86" s="21" t="s">
        <v>493</v>
      </c>
      <c r="L86" s="2" t="s">
        <v>494</v>
      </c>
      <c r="M86" s="12" t="s">
        <v>274</v>
      </c>
      <c r="N86" s="24">
        <v>5</v>
      </c>
      <c r="O86" s="24">
        <v>3</v>
      </c>
      <c r="P86" s="24">
        <v>3</v>
      </c>
      <c r="Q86" s="12">
        <f t="shared" si="6"/>
        <v>18</v>
      </c>
      <c r="R86" s="19">
        <v>5</v>
      </c>
      <c r="S86" s="19">
        <v>1</v>
      </c>
      <c r="T86" s="19">
        <v>3</v>
      </c>
      <c r="U86" s="12">
        <f t="shared" si="5"/>
        <v>8</v>
      </c>
      <c r="V86" s="2" t="s">
        <v>289</v>
      </c>
      <c r="W86" s="28">
        <v>44694</v>
      </c>
      <c r="X86" s="21" t="s">
        <v>289</v>
      </c>
      <c r="Y86" s="21" t="s">
        <v>289</v>
      </c>
      <c r="Z86" s="21" t="s">
        <v>289</v>
      </c>
      <c r="AA86" s="2" t="s">
        <v>289</v>
      </c>
      <c r="AB86" s="2" t="s">
        <v>289</v>
      </c>
      <c r="AC86" s="2"/>
      <c r="AD86" s="20"/>
      <c r="AE86" s="22"/>
    </row>
    <row r="87" spans="2:31" s="23" customFormat="1" ht="85" x14ac:dyDescent="0.2">
      <c r="B87" s="77">
        <v>66</v>
      </c>
      <c r="C87" s="78" t="s">
        <v>779</v>
      </c>
      <c r="D87" s="12" t="s">
        <v>267</v>
      </c>
      <c r="E87" s="42" t="s">
        <v>268</v>
      </c>
      <c r="F87" s="42">
        <v>44441</v>
      </c>
      <c r="G87" s="21" t="s">
        <v>303</v>
      </c>
      <c r="H87" s="21" t="s">
        <v>780</v>
      </c>
      <c r="I87" s="21" t="s">
        <v>394</v>
      </c>
      <c r="J87" s="21" t="s">
        <v>305</v>
      </c>
      <c r="K87" s="21" t="s">
        <v>781</v>
      </c>
      <c r="L87" s="21" t="s">
        <v>782</v>
      </c>
      <c r="M87" s="12" t="s">
        <v>281</v>
      </c>
      <c r="N87" s="24">
        <v>2</v>
      </c>
      <c r="O87" s="24">
        <v>3</v>
      </c>
      <c r="P87" s="12">
        <v>4</v>
      </c>
      <c r="Q87" s="12">
        <f t="shared" si="6"/>
        <v>10</v>
      </c>
      <c r="R87" s="12">
        <v>1</v>
      </c>
      <c r="S87" s="12">
        <v>2</v>
      </c>
      <c r="T87" s="12">
        <v>3</v>
      </c>
      <c r="U87" s="12">
        <f t="shared" si="5"/>
        <v>5</v>
      </c>
      <c r="V87" s="21" t="s">
        <v>783</v>
      </c>
      <c r="W87" s="41">
        <v>44896</v>
      </c>
      <c r="X87" s="21" t="s">
        <v>784</v>
      </c>
      <c r="Y87" s="21" t="s">
        <v>122</v>
      </c>
      <c r="Z87" s="21" t="s">
        <v>785</v>
      </c>
      <c r="AA87" s="21" t="s">
        <v>377</v>
      </c>
      <c r="AB87" s="21" t="s">
        <v>786</v>
      </c>
      <c r="AC87" s="21"/>
      <c r="AD87" s="21" t="s">
        <v>787</v>
      </c>
      <c r="AE87" s="42"/>
    </row>
    <row r="88" spans="2:31" s="23" customFormat="1" ht="68" x14ac:dyDescent="0.2">
      <c r="B88" s="12"/>
      <c r="C88" s="19" t="s">
        <v>795</v>
      </c>
      <c r="D88" s="19" t="s">
        <v>267</v>
      </c>
      <c r="E88" s="22" t="s">
        <v>268</v>
      </c>
      <c r="F88" s="28">
        <v>44652</v>
      </c>
      <c r="G88" s="2" t="s">
        <v>294</v>
      </c>
      <c r="H88" s="20" t="s">
        <v>80</v>
      </c>
      <c r="I88" s="21" t="s">
        <v>296</v>
      </c>
      <c r="J88" s="21" t="s">
        <v>296</v>
      </c>
      <c r="K88" s="21" t="s">
        <v>796</v>
      </c>
      <c r="L88" s="2" t="s">
        <v>797</v>
      </c>
      <c r="M88" s="12" t="s">
        <v>798</v>
      </c>
      <c r="N88" s="24">
        <v>3</v>
      </c>
      <c r="O88" s="24">
        <v>3</v>
      </c>
      <c r="P88" s="24">
        <v>1</v>
      </c>
      <c r="Q88" s="12">
        <f t="shared" si="6"/>
        <v>10</v>
      </c>
      <c r="R88" s="19">
        <v>1</v>
      </c>
      <c r="S88" s="19">
        <v>1</v>
      </c>
      <c r="T88" s="19">
        <v>1</v>
      </c>
      <c r="U88" s="12">
        <f t="shared" si="5"/>
        <v>2</v>
      </c>
      <c r="V88" s="2" t="s">
        <v>799</v>
      </c>
      <c r="W88" s="28">
        <v>45138</v>
      </c>
      <c r="X88" s="21" t="s">
        <v>800</v>
      </c>
      <c r="Y88" s="21" t="s">
        <v>124</v>
      </c>
      <c r="Z88" s="71" t="s">
        <v>801</v>
      </c>
      <c r="AA88" s="2" t="s">
        <v>485</v>
      </c>
      <c r="AB88" s="2" t="s">
        <v>802</v>
      </c>
      <c r="AC88" s="2"/>
      <c r="AD88" s="20"/>
      <c r="AE88" s="22"/>
    </row>
    <row r="89" spans="2:31" s="23" customFormat="1" ht="153" hidden="1" x14ac:dyDescent="0.2">
      <c r="B89" s="19"/>
      <c r="C89" s="19" t="s">
        <v>331</v>
      </c>
      <c r="D89" s="116" t="s">
        <v>293</v>
      </c>
      <c r="E89" s="22" t="s">
        <v>268</v>
      </c>
      <c r="F89" s="28">
        <v>44665</v>
      </c>
      <c r="G89" s="2" t="s">
        <v>329</v>
      </c>
      <c r="H89" s="20" t="s">
        <v>84</v>
      </c>
      <c r="I89" s="21" t="s">
        <v>272</v>
      </c>
      <c r="J89" s="21" t="s">
        <v>332</v>
      </c>
      <c r="K89" s="21" t="s">
        <v>333</v>
      </c>
      <c r="L89" s="2" t="s">
        <v>334</v>
      </c>
      <c r="M89" s="12" t="s">
        <v>287</v>
      </c>
      <c r="N89" s="24">
        <v>4</v>
      </c>
      <c r="O89" s="24">
        <v>5</v>
      </c>
      <c r="P89" s="24">
        <v>4</v>
      </c>
      <c r="Q89" s="12">
        <f t="shared" si="6"/>
        <v>24</v>
      </c>
      <c r="R89" s="19">
        <v>3</v>
      </c>
      <c r="S89" s="19">
        <v>5</v>
      </c>
      <c r="T89" s="19">
        <v>4</v>
      </c>
      <c r="U89" s="12">
        <f t="shared" si="5"/>
        <v>19</v>
      </c>
      <c r="V89" s="21" t="s">
        <v>301</v>
      </c>
      <c r="W89" s="28">
        <v>44771</v>
      </c>
      <c r="X89" s="21" t="s">
        <v>335</v>
      </c>
      <c r="Y89" s="21" t="s">
        <v>120</v>
      </c>
      <c r="Z89" s="42">
        <v>44712</v>
      </c>
      <c r="AA89" s="2" t="s">
        <v>336</v>
      </c>
      <c r="AB89" s="2" t="s">
        <v>337</v>
      </c>
      <c r="AC89" s="2" t="s">
        <v>338</v>
      </c>
      <c r="AD89" s="20" t="s">
        <v>1405</v>
      </c>
      <c r="AE89" s="22">
        <v>44726</v>
      </c>
    </row>
    <row r="90" spans="2:31" s="23" customFormat="1" ht="68" x14ac:dyDescent="0.2">
      <c r="B90" s="19"/>
      <c r="C90" s="19" t="s">
        <v>803</v>
      </c>
      <c r="D90" s="19" t="s">
        <v>267</v>
      </c>
      <c r="E90" s="22" t="s">
        <v>268</v>
      </c>
      <c r="F90" s="28">
        <v>44701</v>
      </c>
      <c r="G90" s="2" t="s">
        <v>294</v>
      </c>
      <c r="H90" s="20" t="s">
        <v>84</v>
      </c>
      <c r="I90" s="2" t="s">
        <v>742</v>
      </c>
      <c r="J90" s="21" t="s">
        <v>296</v>
      </c>
      <c r="K90" s="21" t="s">
        <v>804</v>
      </c>
      <c r="L90" s="2" t="s">
        <v>805</v>
      </c>
      <c r="M90" s="12" t="s">
        <v>408</v>
      </c>
      <c r="N90" s="24">
        <v>3</v>
      </c>
      <c r="O90" s="24">
        <v>2</v>
      </c>
      <c r="P90" s="24">
        <v>4</v>
      </c>
      <c r="Q90" s="12">
        <f t="shared" si="6"/>
        <v>10</v>
      </c>
      <c r="R90" s="19">
        <v>2</v>
      </c>
      <c r="S90" s="19">
        <v>2</v>
      </c>
      <c r="T90" s="19">
        <v>1</v>
      </c>
      <c r="U90" s="12">
        <f t="shared" si="5"/>
        <v>5</v>
      </c>
      <c r="V90" s="2" t="s">
        <v>806</v>
      </c>
      <c r="W90" s="33">
        <v>45016</v>
      </c>
      <c r="X90" s="2" t="s">
        <v>807</v>
      </c>
      <c r="Y90" s="21" t="s">
        <v>124</v>
      </c>
      <c r="Z90" s="33" t="s">
        <v>808</v>
      </c>
      <c r="AA90" s="2" t="s">
        <v>485</v>
      </c>
      <c r="AB90" s="2" t="s">
        <v>809</v>
      </c>
      <c r="AC90" s="2"/>
      <c r="AD90" s="20" t="s">
        <v>491</v>
      </c>
      <c r="AE90" s="22"/>
    </row>
    <row r="91" spans="2:31" s="23" customFormat="1" ht="68" hidden="1" x14ac:dyDescent="0.2">
      <c r="B91" s="12"/>
      <c r="C91" s="19" t="s">
        <v>566</v>
      </c>
      <c r="D91" s="12" t="s">
        <v>386</v>
      </c>
      <c r="E91" s="42" t="s">
        <v>268</v>
      </c>
      <c r="F91" s="28">
        <v>44684</v>
      </c>
      <c r="G91" s="2" t="s">
        <v>567</v>
      </c>
      <c r="H91" s="20" t="s">
        <v>568</v>
      </c>
      <c r="I91" s="21" t="s">
        <v>282</v>
      </c>
      <c r="J91" s="21" t="s">
        <v>299</v>
      </c>
      <c r="K91" s="21" t="s">
        <v>569</v>
      </c>
      <c r="L91" s="2" t="s">
        <v>570</v>
      </c>
      <c r="M91" s="12" t="s">
        <v>289</v>
      </c>
      <c r="N91" s="24">
        <v>3</v>
      </c>
      <c r="O91" s="24">
        <v>4</v>
      </c>
      <c r="P91" s="24">
        <v>4</v>
      </c>
      <c r="Q91" s="12">
        <f t="shared" si="6"/>
        <v>16</v>
      </c>
      <c r="R91" s="19">
        <v>2</v>
      </c>
      <c r="S91" s="19">
        <v>2</v>
      </c>
      <c r="T91" s="19">
        <v>2</v>
      </c>
      <c r="U91" s="12">
        <f t="shared" si="5"/>
        <v>6</v>
      </c>
      <c r="V91" s="2" t="s">
        <v>571</v>
      </c>
      <c r="W91" s="28">
        <v>44666</v>
      </c>
      <c r="X91" s="21" t="s">
        <v>572</v>
      </c>
      <c r="Y91" s="21" t="s">
        <v>124</v>
      </c>
      <c r="Z91" s="42">
        <v>44665</v>
      </c>
      <c r="AA91" s="2" t="s">
        <v>573</v>
      </c>
      <c r="AB91" s="2" t="s">
        <v>574</v>
      </c>
      <c r="AC91" s="2"/>
      <c r="AD91" s="2" t="s">
        <v>575</v>
      </c>
      <c r="AE91" s="22">
        <v>44706</v>
      </c>
    </row>
    <row r="92" spans="2:31" s="23" customFormat="1" ht="102" x14ac:dyDescent="0.2">
      <c r="B92" s="77">
        <v>57</v>
      </c>
      <c r="C92" s="78" t="s">
        <v>816</v>
      </c>
      <c r="D92" s="12" t="s">
        <v>267</v>
      </c>
      <c r="E92" s="22" t="s">
        <v>268</v>
      </c>
      <c r="F92" s="42">
        <v>44418</v>
      </c>
      <c r="G92" s="21" t="s">
        <v>341</v>
      </c>
      <c r="H92" s="21" t="s">
        <v>64</v>
      </c>
      <c r="I92" s="21" t="s">
        <v>330</v>
      </c>
      <c r="J92" s="21" t="s">
        <v>296</v>
      </c>
      <c r="K92" s="21" t="s">
        <v>817</v>
      </c>
      <c r="L92" s="21" t="s">
        <v>818</v>
      </c>
      <c r="M92" s="12" t="s">
        <v>274</v>
      </c>
      <c r="N92" s="12">
        <v>2</v>
      </c>
      <c r="O92" s="12">
        <v>4</v>
      </c>
      <c r="P92" s="12">
        <v>1</v>
      </c>
      <c r="Q92" s="12">
        <f t="shared" si="6"/>
        <v>9</v>
      </c>
      <c r="R92" s="12">
        <v>1</v>
      </c>
      <c r="S92" s="12">
        <v>4</v>
      </c>
      <c r="T92" s="12">
        <v>1</v>
      </c>
      <c r="U92" s="12">
        <f t="shared" si="5"/>
        <v>5</v>
      </c>
      <c r="V92" s="21" t="s">
        <v>819</v>
      </c>
      <c r="W92" s="41">
        <v>45565</v>
      </c>
      <c r="X92" s="21" t="s">
        <v>820</v>
      </c>
      <c r="Y92" s="21" t="s">
        <v>124</v>
      </c>
      <c r="Z92" s="42" t="s">
        <v>821</v>
      </c>
      <c r="AA92" s="21" t="s">
        <v>485</v>
      </c>
      <c r="AB92" s="21" t="s">
        <v>822</v>
      </c>
      <c r="AC92" s="21"/>
      <c r="AD92" s="21"/>
      <c r="AE92" s="42"/>
    </row>
    <row r="93" spans="2:31" s="23" customFormat="1" ht="68" x14ac:dyDescent="0.2">
      <c r="B93" s="77">
        <v>83</v>
      </c>
      <c r="C93" s="77" t="s">
        <v>823</v>
      </c>
      <c r="D93" s="19" t="s">
        <v>267</v>
      </c>
      <c r="E93" s="42" t="s">
        <v>268</v>
      </c>
      <c r="F93" s="28">
        <v>44594</v>
      </c>
      <c r="G93" s="2" t="s">
        <v>269</v>
      </c>
      <c r="H93" s="20" t="s">
        <v>80</v>
      </c>
      <c r="I93" s="21" t="s">
        <v>276</v>
      </c>
      <c r="J93" s="21" t="s">
        <v>276</v>
      </c>
      <c r="K93" s="21" t="s">
        <v>824</v>
      </c>
      <c r="L93" s="2" t="s">
        <v>825</v>
      </c>
      <c r="M93" s="12" t="s">
        <v>402</v>
      </c>
      <c r="N93" s="24">
        <v>2</v>
      </c>
      <c r="O93" s="24">
        <v>4</v>
      </c>
      <c r="P93" s="24">
        <v>1</v>
      </c>
      <c r="Q93" s="12">
        <f t="shared" si="6"/>
        <v>9</v>
      </c>
      <c r="R93" s="19">
        <v>1</v>
      </c>
      <c r="S93" s="19">
        <v>3</v>
      </c>
      <c r="T93" s="19">
        <v>1</v>
      </c>
      <c r="U93" s="12">
        <f t="shared" si="5"/>
        <v>4</v>
      </c>
      <c r="V93" s="2" t="s">
        <v>826</v>
      </c>
      <c r="W93" s="41">
        <v>44773</v>
      </c>
      <c r="X93" s="21" t="s">
        <v>827</v>
      </c>
      <c r="Y93" s="21" t="s">
        <v>124</v>
      </c>
      <c r="Z93" s="42">
        <v>44673</v>
      </c>
      <c r="AA93" s="2" t="s">
        <v>276</v>
      </c>
      <c r="AB93" s="2" t="s">
        <v>828</v>
      </c>
      <c r="AC93" s="2"/>
      <c r="AD93" s="20" t="s">
        <v>829</v>
      </c>
      <c r="AE93" s="22"/>
    </row>
    <row r="94" spans="2:31" s="23" customFormat="1" ht="68" x14ac:dyDescent="0.2">
      <c r="B94" s="12"/>
      <c r="C94" s="19" t="s">
        <v>830</v>
      </c>
      <c r="D94" s="19" t="s">
        <v>267</v>
      </c>
      <c r="E94" s="42" t="s">
        <v>268</v>
      </c>
      <c r="F94" s="28">
        <v>44664</v>
      </c>
      <c r="G94" s="2" t="s">
        <v>303</v>
      </c>
      <c r="H94" s="20" t="s">
        <v>80</v>
      </c>
      <c r="I94" s="21" t="s">
        <v>305</v>
      </c>
      <c r="J94" s="21" t="s">
        <v>425</v>
      </c>
      <c r="K94" s="21" t="s">
        <v>1436</v>
      </c>
      <c r="L94" s="2" t="s">
        <v>831</v>
      </c>
      <c r="M94" s="89" t="s">
        <v>281</v>
      </c>
      <c r="N94" s="24">
        <v>2</v>
      </c>
      <c r="O94" s="24">
        <v>3</v>
      </c>
      <c r="P94" s="24">
        <v>3</v>
      </c>
      <c r="Q94" s="12">
        <f t="shared" si="6"/>
        <v>9</v>
      </c>
      <c r="R94" s="19">
        <v>1</v>
      </c>
      <c r="S94" s="19">
        <v>1</v>
      </c>
      <c r="T94" s="19">
        <v>1</v>
      </c>
      <c r="U94" s="12">
        <f t="shared" si="5"/>
        <v>2</v>
      </c>
      <c r="V94" s="2" t="s">
        <v>832</v>
      </c>
      <c r="W94" s="28">
        <v>44743</v>
      </c>
      <c r="X94" s="21" t="s">
        <v>833</v>
      </c>
      <c r="Y94" s="21" t="s">
        <v>120</v>
      </c>
      <c r="Z94" s="42">
        <v>44866</v>
      </c>
      <c r="AA94" s="2" t="s">
        <v>305</v>
      </c>
      <c r="AB94" s="2" t="s">
        <v>834</v>
      </c>
      <c r="AC94" s="2" t="s">
        <v>835</v>
      </c>
      <c r="AD94" s="20"/>
      <c r="AE94" s="22"/>
    </row>
    <row r="95" spans="2:31" s="23" customFormat="1" ht="85" x14ac:dyDescent="0.2">
      <c r="B95" s="77">
        <v>72</v>
      </c>
      <c r="C95" s="78" t="s">
        <v>840</v>
      </c>
      <c r="D95" s="12" t="s">
        <v>267</v>
      </c>
      <c r="E95" s="42" t="s">
        <v>268</v>
      </c>
      <c r="F95" s="42">
        <v>44532</v>
      </c>
      <c r="G95" s="21" t="s">
        <v>303</v>
      </c>
      <c r="H95" s="21" t="s">
        <v>80</v>
      </c>
      <c r="I95" s="21" t="s">
        <v>271</v>
      </c>
      <c r="J95" s="21" t="s">
        <v>305</v>
      </c>
      <c r="K95" s="21" t="s">
        <v>841</v>
      </c>
      <c r="L95" s="21" t="s">
        <v>842</v>
      </c>
      <c r="M95" s="12" t="s">
        <v>281</v>
      </c>
      <c r="N95" s="24">
        <v>3</v>
      </c>
      <c r="O95" s="24">
        <v>2</v>
      </c>
      <c r="P95" s="12">
        <v>2</v>
      </c>
      <c r="Q95" s="12">
        <f t="shared" si="6"/>
        <v>8</v>
      </c>
      <c r="R95" s="12">
        <v>1</v>
      </c>
      <c r="S95" s="12">
        <v>2</v>
      </c>
      <c r="T95" s="12">
        <v>2</v>
      </c>
      <c r="U95" s="12">
        <f t="shared" si="5"/>
        <v>4</v>
      </c>
      <c r="V95" s="21" t="s">
        <v>843</v>
      </c>
      <c r="W95" s="41">
        <v>44896</v>
      </c>
      <c r="X95" s="21" t="s">
        <v>844</v>
      </c>
      <c r="Y95" s="21" t="s">
        <v>120</v>
      </c>
      <c r="Z95" s="21" t="s">
        <v>785</v>
      </c>
      <c r="AA95" s="21" t="s">
        <v>310</v>
      </c>
      <c r="AB95" s="21" t="s">
        <v>845</v>
      </c>
      <c r="AC95" s="21" t="s">
        <v>846</v>
      </c>
      <c r="AD95" s="21" t="s">
        <v>847</v>
      </c>
      <c r="AE95" s="42"/>
    </row>
    <row r="96" spans="2:31" s="23" customFormat="1" ht="68" x14ac:dyDescent="0.2">
      <c r="B96" s="77">
        <v>81</v>
      </c>
      <c r="C96" s="78" t="s">
        <v>848</v>
      </c>
      <c r="D96" s="19" t="s">
        <v>267</v>
      </c>
      <c r="E96" s="42" t="s">
        <v>268</v>
      </c>
      <c r="F96" s="28">
        <v>44593</v>
      </c>
      <c r="G96" s="2" t="s">
        <v>269</v>
      </c>
      <c r="H96" s="20" t="s">
        <v>80</v>
      </c>
      <c r="I96" s="21" t="s">
        <v>276</v>
      </c>
      <c r="J96" s="21" t="s">
        <v>276</v>
      </c>
      <c r="K96" s="21" t="s">
        <v>849</v>
      </c>
      <c r="L96" s="2" t="s">
        <v>850</v>
      </c>
      <c r="M96" s="12" t="s">
        <v>274</v>
      </c>
      <c r="N96" s="24">
        <v>2</v>
      </c>
      <c r="O96" s="24">
        <v>2</v>
      </c>
      <c r="P96" s="24">
        <v>4</v>
      </c>
      <c r="Q96" s="12">
        <f t="shared" si="6"/>
        <v>8</v>
      </c>
      <c r="R96" s="19">
        <v>2</v>
      </c>
      <c r="S96" s="19">
        <v>2</v>
      </c>
      <c r="T96" s="19">
        <v>2</v>
      </c>
      <c r="U96" s="12">
        <f t="shared" si="5"/>
        <v>6</v>
      </c>
      <c r="V96" s="2" t="s">
        <v>851</v>
      </c>
      <c r="W96" s="41">
        <v>44773</v>
      </c>
      <c r="X96" s="21" t="s">
        <v>852</v>
      </c>
      <c r="Y96" s="21" t="s">
        <v>124</v>
      </c>
      <c r="Z96" s="42">
        <v>44673</v>
      </c>
      <c r="AA96" s="2" t="s">
        <v>276</v>
      </c>
      <c r="AB96" s="2" t="s">
        <v>853</v>
      </c>
      <c r="AC96" s="2"/>
      <c r="AD96" s="2" t="s">
        <v>854</v>
      </c>
      <c r="AE96" s="22"/>
    </row>
    <row r="97" spans="2:31" s="23" customFormat="1" ht="85" x14ac:dyDescent="0.2">
      <c r="B97" s="77">
        <v>84</v>
      </c>
      <c r="C97" s="78" t="s">
        <v>855</v>
      </c>
      <c r="D97" s="12" t="s">
        <v>267</v>
      </c>
      <c r="E97" s="22" t="s">
        <v>268</v>
      </c>
      <c r="F97" s="28">
        <v>44594</v>
      </c>
      <c r="G97" s="2" t="s">
        <v>329</v>
      </c>
      <c r="H97" s="20" t="s">
        <v>387</v>
      </c>
      <c r="I97" s="21" t="s">
        <v>401</v>
      </c>
      <c r="J97" s="21" t="s">
        <v>383</v>
      </c>
      <c r="K97" s="21" t="s">
        <v>856</v>
      </c>
      <c r="L97" s="2" t="s">
        <v>857</v>
      </c>
      <c r="M97" s="12" t="s">
        <v>287</v>
      </c>
      <c r="N97" s="24">
        <v>3</v>
      </c>
      <c r="O97" s="24">
        <v>2</v>
      </c>
      <c r="P97" s="24">
        <v>2</v>
      </c>
      <c r="Q97" s="12">
        <f t="shared" si="6"/>
        <v>8</v>
      </c>
      <c r="R97" s="19">
        <v>1</v>
      </c>
      <c r="S97" s="19">
        <v>1</v>
      </c>
      <c r="T97" s="19">
        <v>1</v>
      </c>
      <c r="U97" s="12">
        <f t="shared" si="5"/>
        <v>2</v>
      </c>
      <c r="V97" s="2" t="s">
        <v>858</v>
      </c>
      <c r="W97" s="28">
        <v>44806</v>
      </c>
      <c r="X97" s="21" t="s">
        <v>859</v>
      </c>
      <c r="Y97" s="21" t="s">
        <v>124</v>
      </c>
      <c r="Z97" s="42" t="s">
        <v>860</v>
      </c>
      <c r="AA97" s="2" t="s">
        <v>861</v>
      </c>
      <c r="AB97" s="2" t="s">
        <v>862</v>
      </c>
      <c r="AC97" s="2" t="s">
        <v>442</v>
      </c>
      <c r="AD97" s="20"/>
      <c r="AE97" s="22"/>
    </row>
    <row r="98" spans="2:31" s="23" customFormat="1" ht="51" x14ac:dyDescent="0.2">
      <c r="B98" s="12"/>
      <c r="C98" s="19" t="s">
        <v>863</v>
      </c>
      <c r="D98" s="19" t="s">
        <v>267</v>
      </c>
      <c r="E98" s="42" t="s">
        <v>268</v>
      </c>
      <c r="F98" s="28">
        <v>44648</v>
      </c>
      <c r="G98" s="2" t="s">
        <v>280</v>
      </c>
      <c r="H98" s="20" t="s">
        <v>78</v>
      </c>
      <c r="I98" s="21" t="s">
        <v>276</v>
      </c>
      <c r="J98" s="2" t="s">
        <v>381</v>
      </c>
      <c r="K98" s="21" t="s">
        <v>864</v>
      </c>
      <c r="L98" s="2" t="s">
        <v>865</v>
      </c>
      <c r="M98" s="12" t="s">
        <v>281</v>
      </c>
      <c r="N98" s="24">
        <v>3</v>
      </c>
      <c r="O98" s="24">
        <v>2</v>
      </c>
      <c r="P98" s="24">
        <v>2</v>
      </c>
      <c r="Q98" s="12">
        <f t="shared" si="6"/>
        <v>8</v>
      </c>
      <c r="R98" s="19">
        <v>1</v>
      </c>
      <c r="S98" s="19">
        <v>2</v>
      </c>
      <c r="T98" s="19">
        <v>2</v>
      </c>
      <c r="U98" s="12">
        <f t="shared" si="5"/>
        <v>4</v>
      </c>
      <c r="V98" s="2" t="s">
        <v>866</v>
      </c>
      <c r="W98" s="28">
        <v>44804</v>
      </c>
      <c r="X98" s="21" t="s">
        <v>867</v>
      </c>
      <c r="Y98" s="21" t="s">
        <v>124</v>
      </c>
      <c r="Z98" s="42">
        <v>44804</v>
      </c>
      <c r="AA98" s="2" t="s">
        <v>383</v>
      </c>
      <c r="AB98" s="2" t="s">
        <v>868</v>
      </c>
      <c r="AC98" s="2"/>
      <c r="AD98" s="2"/>
      <c r="AE98" s="22"/>
    </row>
    <row r="99" spans="2:31" s="23" customFormat="1" ht="51" x14ac:dyDescent="0.2">
      <c r="B99" s="12"/>
      <c r="C99" s="19" t="s">
        <v>869</v>
      </c>
      <c r="D99" s="19" t="s">
        <v>267</v>
      </c>
      <c r="E99" s="42" t="s">
        <v>268</v>
      </c>
      <c r="F99" s="28">
        <v>44677</v>
      </c>
      <c r="G99" s="2" t="s">
        <v>303</v>
      </c>
      <c r="H99" s="20" t="s">
        <v>387</v>
      </c>
      <c r="I99" s="21" t="s">
        <v>377</v>
      </c>
      <c r="J99" s="21" t="s">
        <v>383</v>
      </c>
      <c r="K99" s="21" t="s">
        <v>870</v>
      </c>
      <c r="L99" s="2" t="s">
        <v>871</v>
      </c>
      <c r="M99" s="12" t="s">
        <v>281</v>
      </c>
      <c r="N99" s="24">
        <v>2</v>
      </c>
      <c r="O99" s="24">
        <v>3</v>
      </c>
      <c r="P99" s="24">
        <v>2</v>
      </c>
      <c r="Q99" s="12">
        <f t="shared" si="6"/>
        <v>8</v>
      </c>
      <c r="R99" s="19">
        <v>1</v>
      </c>
      <c r="S99" s="19">
        <v>1</v>
      </c>
      <c r="T99" s="19">
        <v>1</v>
      </c>
      <c r="U99" s="12">
        <f t="shared" si="5"/>
        <v>2</v>
      </c>
      <c r="V99" s="2" t="s">
        <v>872</v>
      </c>
      <c r="W99" s="28">
        <v>44925</v>
      </c>
      <c r="X99" s="21" t="s">
        <v>873</v>
      </c>
      <c r="Y99" s="21" t="s">
        <v>120</v>
      </c>
      <c r="Z99" s="71">
        <v>44925</v>
      </c>
      <c r="AA99" s="21" t="s">
        <v>381</v>
      </c>
      <c r="AB99" s="2" t="s">
        <v>874</v>
      </c>
      <c r="AC99" s="2"/>
      <c r="AD99" s="20"/>
      <c r="AE99" s="22"/>
    </row>
    <row r="100" spans="2:31" s="3" customFormat="1" ht="102" x14ac:dyDescent="0.2">
      <c r="B100" s="77">
        <v>15</v>
      </c>
      <c r="C100" s="78" t="s">
        <v>875</v>
      </c>
      <c r="D100" s="12" t="s">
        <v>267</v>
      </c>
      <c r="E100" s="42" t="s">
        <v>268</v>
      </c>
      <c r="F100" s="42">
        <v>44477</v>
      </c>
      <c r="G100" s="21" t="s">
        <v>269</v>
      </c>
      <c r="H100" s="21" t="s">
        <v>304</v>
      </c>
      <c r="I100" s="21" t="s">
        <v>342</v>
      </c>
      <c r="J100" s="21" t="s">
        <v>272</v>
      </c>
      <c r="K100" s="21" t="s">
        <v>876</v>
      </c>
      <c r="L100" s="21" t="s">
        <v>877</v>
      </c>
      <c r="M100" s="12" t="s">
        <v>281</v>
      </c>
      <c r="N100" s="12">
        <v>2</v>
      </c>
      <c r="O100" s="12">
        <v>2</v>
      </c>
      <c r="P100" s="12">
        <v>3</v>
      </c>
      <c r="Q100" s="12">
        <f t="shared" si="6"/>
        <v>7</v>
      </c>
      <c r="R100" s="12">
        <v>2</v>
      </c>
      <c r="S100" s="12">
        <v>2</v>
      </c>
      <c r="T100" s="12">
        <v>3</v>
      </c>
      <c r="U100" s="12">
        <f t="shared" si="5"/>
        <v>7</v>
      </c>
      <c r="V100" s="21" t="s">
        <v>878</v>
      </c>
      <c r="W100" s="41" t="s">
        <v>325</v>
      </c>
      <c r="X100" s="21" t="s">
        <v>879</v>
      </c>
      <c r="Y100" s="21" t="s">
        <v>122</v>
      </c>
      <c r="Z100" s="21" t="s">
        <v>325</v>
      </c>
      <c r="AA100" s="21" t="s">
        <v>272</v>
      </c>
      <c r="AB100" s="21" t="s">
        <v>880</v>
      </c>
      <c r="AC100" s="21"/>
      <c r="AD100" s="21"/>
      <c r="AE100" s="41" t="s">
        <v>881</v>
      </c>
    </row>
    <row r="101" spans="2:31" s="23" customFormat="1" ht="51" x14ac:dyDescent="0.2">
      <c r="B101" s="77">
        <v>34</v>
      </c>
      <c r="C101" s="77" t="s">
        <v>882</v>
      </c>
      <c r="D101" s="12" t="s">
        <v>267</v>
      </c>
      <c r="E101" s="42" t="s">
        <v>268</v>
      </c>
      <c r="F101" s="42">
        <v>44517</v>
      </c>
      <c r="G101" s="21" t="s">
        <v>280</v>
      </c>
      <c r="H101" s="21" t="s">
        <v>372</v>
      </c>
      <c r="I101" s="21" t="s">
        <v>315</v>
      </c>
      <c r="J101" s="21" t="s">
        <v>883</v>
      </c>
      <c r="K101" s="21" t="s">
        <v>884</v>
      </c>
      <c r="L101" s="21" t="s">
        <v>885</v>
      </c>
      <c r="M101" s="12" t="s">
        <v>281</v>
      </c>
      <c r="N101" s="24">
        <v>3</v>
      </c>
      <c r="O101" s="24">
        <v>2</v>
      </c>
      <c r="P101" s="12">
        <v>1</v>
      </c>
      <c r="Q101" s="12">
        <f t="shared" si="6"/>
        <v>7</v>
      </c>
      <c r="R101" s="12">
        <v>3</v>
      </c>
      <c r="S101" s="12">
        <v>2</v>
      </c>
      <c r="T101" s="12">
        <v>1</v>
      </c>
      <c r="U101" s="12">
        <f t="shared" si="5"/>
        <v>7</v>
      </c>
      <c r="V101" s="21" t="s">
        <v>886</v>
      </c>
      <c r="W101" s="41">
        <v>44805</v>
      </c>
      <c r="X101" s="21" t="s">
        <v>1456</v>
      </c>
      <c r="Y101" s="21" t="s">
        <v>124</v>
      </c>
      <c r="Z101" s="21" t="s">
        <v>887</v>
      </c>
      <c r="AA101" s="21" t="s">
        <v>883</v>
      </c>
      <c r="AB101" s="21" t="s">
        <v>888</v>
      </c>
      <c r="AC101" s="21"/>
      <c r="AD101" s="21" t="s">
        <v>889</v>
      </c>
      <c r="AE101" s="42"/>
    </row>
    <row r="102" spans="2:31" s="23" customFormat="1" ht="68" x14ac:dyDescent="0.2">
      <c r="B102" s="77">
        <v>82</v>
      </c>
      <c r="C102" s="77" t="s">
        <v>890</v>
      </c>
      <c r="D102" s="19" t="s">
        <v>267</v>
      </c>
      <c r="E102" s="22" t="s">
        <v>268</v>
      </c>
      <c r="F102" s="28">
        <v>44593</v>
      </c>
      <c r="G102" s="2" t="s">
        <v>269</v>
      </c>
      <c r="H102" s="20" t="s">
        <v>80</v>
      </c>
      <c r="I102" s="21" t="s">
        <v>276</v>
      </c>
      <c r="J102" s="21" t="s">
        <v>276</v>
      </c>
      <c r="K102" s="21" t="s">
        <v>891</v>
      </c>
      <c r="L102" s="2" t="s">
        <v>892</v>
      </c>
      <c r="M102" s="12" t="s">
        <v>893</v>
      </c>
      <c r="N102" s="24">
        <v>2</v>
      </c>
      <c r="O102" s="24">
        <v>2</v>
      </c>
      <c r="P102" s="24">
        <v>3</v>
      </c>
      <c r="Q102" s="12">
        <f t="shared" si="6"/>
        <v>7</v>
      </c>
      <c r="R102" s="19">
        <v>2</v>
      </c>
      <c r="S102" s="19">
        <v>2</v>
      </c>
      <c r="T102" s="19">
        <v>3</v>
      </c>
      <c r="U102" s="12">
        <f t="shared" si="5"/>
        <v>7</v>
      </c>
      <c r="V102" s="2" t="s">
        <v>894</v>
      </c>
      <c r="W102" s="41">
        <v>44773</v>
      </c>
      <c r="X102" s="21" t="s">
        <v>895</v>
      </c>
      <c r="Y102" s="21" t="s">
        <v>124</v>
      </c>
      <c r="Z102" s="42">
        <v>44673</v>
      </c>
      <c r="AA102" s="2" t="s">
        <v>276</v>
      </c>
      <c r="AB102" s="2" t="s">
        <v>896</v>
      </c>
      <c r="AC102" s="2"/>
      <c r="AD102" s="2" t="s">
        <v>854</v>
      </c>
      <c r="AE102" s="22"/>
    </row>
    <row r="103" spans="2:31" s="23" customFormat="1" ht="119" x14ac:dyDescent="0.2">
      <c r="B103" s="19"/>
      <c r="C103" s="19" t="s">
        <v>897</v>
      </c>
      <c r="D103" s="19" t="s">
        <v>267</v>
      </c>
      <c r="E103" s="22" t="s">
        <v>268</v>
      </c>
      <c r="F103" s="28">
        <v>44698</v>
      </c>
      <c r="G103" s="2" t="s">
        <v>280</v>
      </c>
      <c r="H103" s="20" t="s">
        <v>84</v>
      </c>
      <c r="I103" s="21" t="s">
        <v>696</v>
      </c>
      <c r="J103" s="21" t="s">
        <v>381</v>
      </c>
      <c r="K103" s="21" t="s">
        <v>1453</v>
      </c>
      <c r="L103" s="2" t="s">
        <v>1454</v>
      </c>
      <c r="M103" s="12" t="s">
        <v>1389</v>
      </c>
      <c r="N103" s="24">
        <v>2</v>
      </c>
      <c r="O103" s="24">
        <v>3</v>
      </c>
      <c r="P103" s="24">
        <v>1</v>
      </c>
      <c r="Q103" s="12">
        <f t="shared" si="6"/>
        <v>7</v>
      </c>
      <c r="R103" s="19">
        <v>1</v>
      </c>
      <c r="S103" s="19">
        <v>2</v>
      </c>
      <c r="T103" s="19">
        <v>1</v>
      </c>
      <c r="U103" s="12">
        <f t="shared" si="5"/>
        <v>3</v>
      </c>
      <c r="V103" s="2" t="s">
        <v>899</v>
      </c>
      <c r="W103" s="28">
        <v>45046</v>
      </c>
      <c r="X103" s="21" t="s">
        <v>900</v>
      </c>
      <c r="Y103" s="21" t="s">
        <v>124</v>
      </c>
      <c r="Z103" s="71">
        <v>45046</v>
      </c>
      <c r="AA103" s="2" t="s">
        <v>383</v>
      </c>
      <c r="AB103" s="2" t="s">
        <v>901</v>
      </c>
      <c r="AC103" s="2"/>
      <c r="AD103" s="20"/>
      <c r="AE103" s="22"/>
    </row>
    <row r="104" spans="2:31" s="23" customFormat="1" ht="102" x14ac:dyDescent="0.2">
      <c r="B104" s="77">
        <v>46</v>
      </c>
      <c r="C104" s="77" t="s">
        <v>902</v>
      </c>
      <c r="D104" s="12" t="s">
        <v>267</v>
      </c>
      <c r="E104" s="42" t="s">
        <v>268</v>
      </c>
      <c r="F104" s="42">
        <v>44494</v>
      </c>
      <c r="G104" s="21" t="s">
        <v>280</v>
      </c>
      <c r="H104" s="21" t="s">
        <v>457</v>
      </c>
      <c r="I104" s="21" t="s">
        <v>383</v>
      </c>
      <c r="J104" s="21" t="s">
        <v>383</v>
      </c>
      <c r="K104" s="21" t="s">
        <v>903</v>
      </c>
      <c r="L104" s="21" t="s">
        <v>904</v>
      </c>
      <c r="M104" s="12" t="s">
        <v>281</v>
      </c>
      <c r="N104" s="24">
        <v>1</v>
      </c>
      <c r="O104" s="24">
        <v>4</v>
      </c>
      <c r="P104" s="12">
        <v>1</v>
      </c>
      <c r="Q104" s="12">
        <f t="shared" si="6"/>
        <v>5</v>
      </c>
      <c r="R104" s="12">
        <v>1</v>
      </c>
      <c r="S104" s="12">
        <v>2</v>
      </c>
      <c r="T104" s="12">
        <v>1</v>
      </c>
      <c r="U104" s="12">
        <f t="shared" si="5"/>
        <v>3</v>
      </c>
      <c r="V104" s="21" t="s">
        <v>905</v>
      </c>
      <c r="W104" s="41">
        <v>45078</v>
      </c>
      <c r="X104" s="21" t="s">
        <v>906</v>
      </c>
      <c r="Y104" s="21" t="s">
        <v>124</v>
      </c>
      <c r="Z104" s="21" t="s">
        <v>907</v>
      </c>
      <c r="AA104" s="21" t="s">
        <v>381</v>
      </c>
      <c r="AB104" s="21" t="s">
        <v>908</v>
      </c>
      <c r="AC104" s="21"/>
      <c r="AD104" s="21" t="s">
        <v>909</v>
      </c>
      <c r="AE104" s="42"/>
    </row>
    <row r="105" spans="2:31" s="23" customFormat="1" ht="119" x14ac:dyDescent="0.2">
      <c r="B105" s="77">
        <v>58</v>
      </c>
      <c r="C105" s="77" t="s">
        <v>910</v>
      </c>
      <c r="D105" s="12" t="s">
        <v>267</v>
      </c>
      <c r="E105" s="42" t="s">
        <v>268</v>
      </c>
      <c r="F105" s="42">
        <v>44439</v>
      </c>
      <c r="G105" s="21" t="s">
        <v>341</v>
      </c>
      <c r="H105" s="21" t="s">
        <v>630</v>
      </c>
      <c r="I105" s="21" t="s">
        <v>394</v>
      </c>
      <c r="J105" s="21" t="s">
        <v>276</v>
      </c>
      <c r="K105" s="21" t="s">
        <v>911</v>
      </c>
      <c r="L105" s="21" t="s">
        <v>1455</v>
      </c>
      <c r="M105" s="12" t="s">
        <v>912</v>
      </c>
      <c r="N105" s="24">
        <v>2</v>
      </c>
      <c r="O105" s="24">
        <v>2</v>
      </c>
      <c r="P105" s="12">
        <v>1</v>
      </c>
      <c r="Q105" s="12">
        <f t="shared" ref="Q105:Q107" si="7">(N105*O105)+P105</f>
        <v>5</v>
      </c>
      <c r="R105" s="12">
        <v>1</v>
      </c>
      <c r="S105" s="12">
        <v>2</v>
      </c>
      <c r="T105" s="12">
        <v>1</v>
      </c>
      <c r="U105" s="12">
        <f t="shared" si="5"/>
        <v>3</v>
      </c>
      <c r="V105" s="21" t="s">
        <v>913</v>
      </c>
      <c r="W105" s="41">
        <v>45078</v>
      </c>
      <c r="X105" s="21" t="s">
        <v>914</v>
      </c>
      <c r="Y105" s="21" t="s">
        <v>430</v>
      </c>
      <c r="Z105" s="21" t="s">
        <v>915</v>
      </c>
      <c r="AA105" s="21" t="s">
        <v>916</v>
      </c>
      <c r="AB105" s="21" t="s">
        <v>917</v>
      </c>
      <c r="AC105" s="21"/>
      <c r="AD105" s="21" t="s">
        <v>918</v>
      </c>
      <c r="AE105" s="42"/>
    </row>
    <row r="106" spans="2:31" s="23" customFormat="1" ht="51" x14ac:dyDescent="0.2">
      <c r="B106" s="12"/>
      <c r="C106" s="19" t="s">
        <v>919</v>
      </c>
      <c r="D106" s="19" t="s">
        <v>267</v>
      </c>
      <c r="E106" s="42" t="s">
        <v>268</v>
      </c>
      <c r="F106" s="28">
        <v>44665</v>
      </c>
      <c r="G106" s="2" t="s">
        <v>280</v>
      </c>
      <c r="H106" s="20" t="s">
        <v>387</v>
      </c>
      <c r="I106" s="2" t="s">
        <v>381</v>
      </c>
      <c r="J106" s="21" t="s">
        <v>383</v>
      </c>
      <c r="K106" s="21" t="s">
        <v>920</v>
      </c>
      <c r="L106" s="2" t="s">
        <v>921</v>
      </c>
      <c r="M106" s="12" t="s">
        <v>281</v>
      </c>
      <c r="N106" s="24">
        <v>4</v>
      </c>
      <c r="O106" s="24">
        <v>1</v>
      </c>
      <c r="P106" s="24">
        <v>1</v>
      </c>
      <c r="Q106" s="12">
        <f t="shared" si="7"/>
        <v>5</v>
      </c>
      <c r="R106" s="19">
        <v>4</v>
      </c>
      <c r="S106" s="19">
        <v>1</v>
      </c>
      <c r="T106" s="19">
        <v>1</v>
      </c>
      <c r="U106" s="12">
        <f t="shared" si="5"/>
        <v>5</v>
      </c>
      <c r="V106" s="2" t="s">
        <v>922</v>
      </c>
      <c r="W106" s="28">
        <v>44805</v>
      </c>
      <c r="X106" s="21" t="s">
        <v>923</v>
      </c>
      <c r="Y106" s="21" t="s">
        <v>124</v>
      </c>
      <c r="Z106" s="71">
        <v>44805</v>
      </c>
      <c r="AA106" s="2" t="s">
        <v>383</v>
      </c>
      <c r="AB106" s="2" t="s">
        <v>868</v>
      </c>
      <c r="AC106" s="2"/>
      <c r="AD106" s="20"/>
      <c r="AE106" s="22"/>
    </row>
    <row r="107" spans="2:31" s="23" customFormat="1" ht="51" x14ac:dyDescent="0.2">
      <c r="B107" s="12"/>
      <c r="C107" s="19" t="s">
        <v>924</v>
      </c>
      <c r="D107" s="19" t="s">
        <v>267</v>
      </c>
      <c r="E107" s="22" t="s">
        <v>268</v>
      </c>
      <c r="F107" s="28">
        <v>44698</v>
      </c>
      <c r="G107" s="2" t="s">
        <v>280</v>
      </c>
      <c r="H107" s="20" t="s">
        <v>78</v>
      </c>
      <c r="I107" s="21" t="s">
        <v>696</v>
      </c>
      <c r="J107" s="21" t="s">
        <v>381</v>
      </c>
      <c r="K107" s="21" t="s">
        <v>925</v>
      </c>
      <c r="L107" s="2" t="s">
        <v>926</v>
      </c>
      <c r="M107" s="12" t="s">
        <v>408</v>
      </c>
      <c r="N107" s="24">
        <v>1</v>
      </c>
      <c r="O107" s="24">
        <v>4</v>
      </c>
      <c r="P107" s="24">
        <v>1</v>
      </c>
      <c r="Q107" s="12">
        <f t="shared" si="7"/>
        <v>5</v>
      </c>
      <c r="R107" s="19">
        <v>1</v>
      </c>
      <c r="S107" s="19">
        <v>1</v>
      </c>
      <c r="T107" s="19">
        <v>1</v>
      </c>
      <c r="U107" s="12">
        <f t="shared" si="5"/>
        <v>2</v>
      </c>
      <c r="V107" s="2" t="s">
        <v>927</v>
      </c>
      <c r="W107" s="28">
        <v>45536</v>
      </c>
      <c r="X107" s="21" t="s">
        <v>928</v>
      </c>
      <c r="Y107" s="21" t="s">
        <v>124</v>
      </c>
      <c r="Z107" s="71">
        <v>45536</v>
      </c>
      <c r="AA107" s="2" t="s">
        <v>383</v>
      </c>
      <c r="AB107" s="2" t="s">
        <v>929</v>
      </c>
      <c r="AC107" s="2"/>
      <c r="AD107" s="20"/>
      <c r="AE107" s="22"/>
    </row>
    <row r="108" spans="2:31" s="23" customFormat="1" ht="16" hidden="1" x14ac:dyDescent="0.2">
      <c r="B108" s="19"/>
      <c r="C108" s="19"/>
      <c r="D108" s="19"/>
      <c r="E108" s="22"/>
      <c r="F108" s="28"/>
      <c r="G108" s="2"/>
      <c r="H108" s="20"/>
      <c r="I108" s="21"/>
      <c r="J108" s="21"/>
      <c r="K108" s="21"/>
      <c r="L108" s="2"/>
      <c r="M108" s="12"/>
      <c r="N108" s="24"/>
      <c r="O108" s="24"/>
      <c r="P108" s="24"/>
      <c r="Q108" s="12">
        <f t="shared" ref="Q108:Q132" si="8">(N108*O108)+P108</f>
        <v>0</v>
      </c>
      <c r="R108" s="19"/>
      <c r="S108" s="19"/>
      <c r="T108" s="19"/>
      <c r="U108" s="12">
        <f t="shared" ref="U108:U126" si="9">(R108*S108)+T108</f>
        <v>0</v>
      </c>
      <c r="V108" s="2"/>
      <c r="W108" s="28"/>
      <c r="X108" s="21"/>
      <c r="Y108" s="21"/>
      <c r="Z108" s="21"/>
      <c r="AA108" s="2"/>
      <c r="AB108" s="2"/>
      <c r="AC108" s="2"/>
      <c r="AD108" s="20"/>
      <c r="AE108" s="22"/>
    </row>
    <row r="109" spans="2:31" s="23" customFormat="1" ht="16" hidden="1" x14ac:dyDescent="0.2">
      <c r="B109" s="12"/>
      <c r="C109" s="19"/>
      <c r="D109" s="19"/>
      <c r="E109" s="22"/>
      <c r="F109" s="28"/>
      <c r="G109" s="2"/>
      <c r="H109" s="20"/>
      <c r="I109" s="21"/>
      <c r="J109" s="21"/>
      <c r="K109" s="21"/>
      <c r="L109" s="2"/>
      <c r="M109" s="12"/>
      <c r="N109" s="24"/>
      <c r="O109" s="24"/>
      <c r="P109" s="24"/>
      <c r="Q109" s="12">
        <f t="shared" si="8"/>
        <v>0</v>
      </c>
      <c r="R109" s="19"/>
      <c r="S109" s="19"/>
      <c r="T109" s="19"/>
      <c r="U109" s="12">
        <f t="shared" si="9"/>
        <v>0</v>
      </c>
      <c r="V109" s="2"/>
      <c r="W109" s="28"/>
      <c r="X109" s="21"/>
      <c r="Y109" s="21"/>
      <c r="Z109" s="21"/>
      <c r="AA109" s="2"/>
      <c r="AB109" s="2"/>
      <c r="AC109" s="2"/>
      <c r="AD109" s="20"/>
      <c r="AE109" s="22"/>
    </row>
    <row r="110" spans="2:31" s="23" customFormat="1" ht="16" hidden="1" x14ac:dyDescent="0.2">
      <c r="B110" s="12"/>
      <c r="C110" s="19"/>
      <c r="D110" s="19"/>
      <c r="E110" s="22"/>
      <c r="F110" s="28"/>
      <c r="G110" s="2"/>
      <c r="H110" s="20"/>
      <c r="I110" s="21"/>
      <c r="J110" s="21"/>
      <c r="K110" s="21"/>
      <c r="L110" s="2"/>
      <c r="M110" s="12"/>
      <c r="N110" s="24"/>
      <c r="O110" s="24"/>
      <c r="P110" s="24"/>
      <c r="Q110" s="12">
        <f t="shared" si="8"/>
        <v>0</v>
      </c>
      <c r="R110" s="19"/>
      <c r="S110" s="19"/>
      <c r="T110" s="19"/>
      <c r="U110" s="12">
        <f t="shared" si="9"/>
        <v>0</v>
      </c>
      <c r="V110" s="2"/>
      <c r="W110" s="28"/>
      <c r="X110" s="21"/>
      <c r="Y110" s="21"/>
      <c r="Z110" s="21"/>
      <c r="AA110" s="2"/>
      <c r="AB110" s="2"/>
      <c r="AC110" s="2"/>
      <c r="AD110" s="20"/>
      <c r="AE110" s="22"/>
    </row>
    <row r="111" spans="2:31" s="23" customFormat="1" ht="16" hidden="1" x14ac:dyDescent="0.2">
      <c r="B111" s="19"/>
      <c r="C111" s="19"/>
      <c r="D111" s="19"/>
      <c r="E111" s="22"/>
      <c r="F111" s="28"/>
      <c r="G111" s="2"/>
      <c r="H111" s="20"/>
      <c r="I111" s="21"/>
      <c r="J111" s="21"/>
      <c r="K111" s="21"/>
      <c r="L111" s="2"/>
      <c r="M111" s="12"/>
      <c r="N111" s="24"/>
      <c r="O111" s="24"/>
      <c r="P111" s="24"/>
      <c r="Q111" s="12">
        <f t="shared" si="8"/>
        <v>0</v>
      </c>
      <c r="R111" s="19"/>
      <c r="S111" s="19"/>
      <c r="T111" s="19"/>
      <c r="U111" s="12">
        <f t="shared" si="9"/>
        <v>0</v>
      </c>
      <c r="V111" s="2"/>
      <c r="W111" s="28"/>
      <c r="X111" s="21"/>
      <c r="Y111" s="21"/>
      <c r="Z111" s="21"/>
      <c r="AA111" s="2"/>
      <c r="AB111" s="2"/>
      <c r="AC111" s="2"/>
      <c r="AD111" s="20"/>
      <c r="AE111" s="22"/>
    </row>
    <row r="112" spans="2:31" s="23" customFormat="1" ht="16" hidden="1" x14ac:dyDescent="0.2">
      <c r="B112" s="12"/>
      <c r="C112" s="19"/>
      <c r="D112" s="19"/>
      <c r="E112" s="22"/>
      <c r="F112" s="28"/>
      <c r="G112" s="2"/>
      <c r="H112" s="20"/>
      <c r="I112" s="21"/>
      <c r="J112" s="21"/>
      <c r="K112" s="21"/>
      <c r="L112" s="2"/>
      <c r="M112" s="12"/>
      <c r="N112" s="24"/>
      <c r="O112" s="24"/>
      <c r="P112" s="24"/>
      <c r="Q112" s="12">
        <f t="shared" si="8"/>
        <v>0</v>
      </c>
      <c r="R112" s="19"/>
      <c r="S112" s="19"/>
      <c r="T112" s="19"/>
      <c r="U112" s="12">
        <f t="shared" si="9"/>
        <v>0</v>
      </c>
      <c r="V112" s="2"/>
      <c r="W112" s="28"/>
      <c r="X112" s="21"/>
      <c r="Y112" s="21"/>
      <c r="Z112" s="21"/>
      <c r="AA112" s="2"/>
      <c r="AB112" s="2"/>
      <c r="AC112" s="2"/>
      <c r="AD112" s="20"/>
      <c r="AE112" s="22"/>
    </row>
    <row r="113" spans="2:31" s="23" customFormat="1" ht="16" hidden="1" customHeight="1" x14ac:dyDescent="0.2">
      <c r="B113" s="12"/>
      <c r="C113" s="19"/>
      <c r="D113" s="19"/>
      <c r="E113" s="22"/>
      <c r="F113" s="28"/>
      <c r="G113" s="2"/>
      <c r="H113" s="20"/>
      <c r="I113" s="21"/>
      <c r="J113" s="21"/>
      <c r="K113" s="21"/>
      <c r="L113" s="2"/>
      <c r="M113" s="12"/>
      <c r="N113" s="24"/>
      <c r="O113" s="24"/>
      <c r="P113" s="24"/>
      <c r="Q113" s="12">
        <f t="shared" si="8"/>
        <v>0</v>
      </c>
      <c r="R113" s="19"/>
      <c r="S113" s="19"/>
      <c r="T113" s="19"/>
      <c r="U113" s="12">
        <f t="shared" si="9"/>
        <v>0</v>
      </c>
      <c r="V113" s="2"/>
      <c r="W113" s="28"/>
      <c r="X113" s="21"/>
      <c r="Y113" s="21"/>
      <c r="Z113" s="21"/>
      <c r="AA113" s="2"/>
      <c r="AB113" s="2"/>
      <c r="AC113" s="2"/>
      <c r="AD113" s="20"/>
      <c r="AE113" s="22"/>
    </row>
    <row r="114" spans="2:31" s="23" customFormat="1" ht="16" hidden="1" x14ac:dyDescent="0.2">
      <c r="B114" s="19"/>
      <c r="C114" s="19"/>
      <c r="D114" s="19"/>
      <c r="E114" s="22"/>
      <c r="F114" s="28"/>
      <c r="G114" s="2"/>
      <c r="H114" s="20"/>
      <c r="I114" s="21"/>
      <c r="J114" s="21"/>
      <c r="K114" s="21"/>
      <c r="L114" s="2"/>
      <c r="M114" s="12"/>
      <c r="N114" s="24"/>
      <c r="O114" s="24"/>
      <c r="P114" s="24"/>
      <c r="Q114" s="12">
        <f t="shared" si="8"/>
        <v>0</v>
      </c>
      <c r="R114" s="19"/>
      <c r="S114" s="19"/>
      <c r="T114" s="19"/>
      <c r="U114" s="12">
        <f t="shared" si="9"/>
        <v>0</v>
      </c>
      <c r="V114" s="2"/>
      <c r="W114" s="28"/>
      <c r="X114" s="21"/>
      <c r="Y114" s="21"/>
      <c r="Z114" s="21"/>
      <c r="AA114" s="2"/>
      <c r="AB114" s="2"/>
      <c r="AC114" s="2"/>
      <c r="AD114" s="20"/>
      <c r="AE114" s="22"/>
    </row>
    <row r="115" spans="2:31" s="23" customFormat="1" ht="16" hidden="1" x14ac:dyDescent="0.2">
      <c r="B115" s="12"/>
      <c r="C115" s="19"/>
      <c r="D115" s="19"/>
      <c r="E115" s="22"/>
      <c r="F115" s="28"/>
      <c r="G115" s="2"/>
      <c r="H115" s="20"/>
      <c r="I115" s="21"/>
      <c r="J115" s="21"/>
      <c r="K115" s="21"/>
      <c r="L115" s="2"/>
      <c r="M115" s="12"/>
      <c r="N115" s="24"/>
      <c r="O115" s="24"/>
      <c r="P115" s="24"/>
      <c r="Q115" s="12">
        <f t="shared" si="8"/>
        <v>0</v>
      </c>
      <c r="R115" s="19"/>
      <c r="S115" s="19"/>
      <c r="T115" s="19"/>
      <c r="U115" s="12">
        <f t="shared" si="9"/>
        <v>0</v>
      </c>
      <c r="V115" s="2"/>
      <c r="W115" s="28"/>
      <c r="X115" s="21"/>
      <c r="Y115" s="21"/>
      <c r="Z115" s="21"/>
      <c r="AA115" s="2"/>
      <c r="AB115" s="2"/>
      <c r="AC115" s="2"/>
      <c r="AD115" s="20"/>
      <c r="AE115" s="22"/>
    </row>
    <row r="116" spans="2:31" s="23" customFormat="1" ht="16" hidden="1" x14ac:dyDescent="0.2">
      <c r="B116" s="12"/>
      <c r="C116" s="19"/>
      <c r="D116" s="19"/>
      <c r="E116" s="22"/>
      <c r="F116" s="28"/>
      <c r="G116" s="2"/>
      <c r="H116" s="20"/>
      <c r="I116" s="21"/>
      <c r="J116" s="21"/>
      <c r="K116" s="21"/>
      <c r="L116" s="2"/>
      <c r="M116" s="12"/>
      <c r="N116" s="24"/>
      <c r="O116" s="24"/>
      <c r="P116" s="24"/>
      <c r="Q116" s="12">
        <f t="shared" si="8"/>
        <v>0</v>
      </c>
      <c r="R116" s="19"/>
      <c r="S116" s="19"/>
      <c r="T116" s="19"/>
      <c r="U116" s="12">
        <f t="shared" si="9"/>
        <v>0</v>
      </c>
      <c r="V116" s="2"/>
      <c r="W116" s="28"/>
      <c r="X116" s="21"/>
      <c r="Y116" s="21"/>
      <c r="Z116" s="21"/>
      <c r="AA116" s="2"/>
      <c r="AB116" s="2"/>
      <c r="AC116" s="2"/>
      <c r="AD116" s="20"/>
      <c r="AE116" s="22"/>
    </row>
    <row r="117" spans="2:31" s="23" customFormat="1" ht="16" hidden="1" x14ac:dyDescent="0.2">
      <c r="B117" s="19"/>
      <c r="C117" s="19"/>
      <c r="D117" s="19"/>
      <c r="E117" s="22"/>
      <c r="F117" s="28"/>
      <c r="G117" s="2"/>
      <c r="H117" s="20"/>
      <c r="I117" s="21"/>
      <c r="J117" s="21"/>
      <c r="K117" s="21"/>
      <c r="L117" s="2"/>
      <c r="M117" s="12"/>
      <c r="N117" s="24"/>
      <c r="O117" s="24"/>
      <c r="P117" s="24"/>
      <c r="Q117" s="12">
        <f t="shared" si="8"/>
        <v>0</v>
      </c>
      <c r="R117" s="19"/>
      <c r="S117" s="19"/>
      <c r="T117" s="19"/>
      <c r="U117" s="12">
        <f t="shared" si="9"/>
        <v>0</v>
      </c>
      <c r="V117" s="2"/>
      <c r="W117" s="28"/>
      <c r="X117" s="21"/>
      <c r="Y117" s="21"/>
      <c r="Z117" s="21"/>
      <c r="AA117" s="2"/>
      <c r="AB117" s="2"/>
      <c r="AC117" s="2"/>
      <c r="AD117" s="20"/>
      <c r="AE117" s="22"/>
    </row>
    <row r="118" spans="2:31" s="23" customFormat="1" ht="16" hidden="1" x14ac:dyDescent="0.2">
      <c r="B118" s="12"/>
      <c r="C118" s="19"/>
      <c r="D118" s="19"/>
      <c r="E118" s="22"/>
      <c r="F118" s="28"/>
      <c r="G118" s="2"/>
      <c r="H118" s="20"/>
      <c r="I118" s="21"/>
      <c r="J118" s="21"/>
      <c r="K118" s="21"/>
      <c r="L118" s="2"/>
      <c r="M118" s="12"/>
      <c r="N118" s="24"/>
      <c r="O118" s="24"/>
      <c r="P118" s="24"/>
      <c r="Q118" s="12">
        <f t="shared" si="8"/>
        <v>0</v>
      </c>
      <c r="R118" s="19"/>
      <c r="S118" s="19"/>
      <c r="T118" s="19"/>
      <c r="U118" s="12">
        <f t="shared" si="9"/>
        <v>0</v>
      </c>
      <c r="V118" s="2"/>
      <c r="W118" s="28"/>
      <c r="X118" s="21"/>
      <c r="Y118" s="21"/>
      <c r="Z118" s="21"/>
      <c r="AA118" s="2"/>
      <c r="AB118" s="2"/>
      <c r="AC118" s="2"/>
      <c r="AD118" s="20"/>
      <c r="AE118" s="22"/>
    </row>
    <row r="119" spans="2:31" s="23" customFormat="1" ht="16" hidden="1" x14ac:dyDescent="0.2">
      <c r="B119" s="12"/>
      <c r="C119" s="19"/>
      <c r="D119" s="19"/>
      <c r="E119" s="22"/>
      <c r="F119" s="28"/>
      <c r="G119" s="2"/>
      <c r="H119" s="20"/>
      <c r="I119" s="21"/>
      <c r="J119" s="21"/>
      <c r="K119" s="21"/>
      <c r="L119" s="2"/>
      <c r="M119" s="12"/>
      <c r="N119" s="24"/>
      <c r="O119" s="24"/>
      <c r="P119" s="24"/>
      <c r="Q119" s="12">
        <f t="shared" si="8"/>
        <v>0</v>
      </c>
      <c r="R119" s="19"/>
      <c r="S119" s="19"/>
      <c r="T119" s="19"/>
      <c r="U119" s="12">
        <f t="shared" si="9"/>
        <v>0</v>
      </c>
      <c r="V119" s="2"/>
      <c r="W119" s="28"/>
      <c r="X119" s="21"/>
      <c r="Y119" s="21"/>
      <c r="Z119" s="21"/>
      <c r="AA119" s="2"/>
      <c r="AB119" s="2"/>
      <c r="AC119" s="2"/>
      <c r="AD119" s="20"/>
      <c r="AE119" s="22"/>
    </row>
    <row r="120" spans="2:31" s="23" customFormat="1" ht="16" hidden="1" x14ac:dyDescent="0.2">
      <c r="B120" s="19"/>
      <c r="C120" s="19"/>
      <c r="D120" s="19"/>
      <c r="E120" s="22"/>
      <c r="F120" s="28"/>
      <c r="G120" s="2"/>
      <c r="H120" s="20"/>
      <c r="I120" s="21"/>
      <c r="J120" s="21"/>
      <c r="K120" s="21"/>
      <c r="L120" s="2"/>
      <c r="M120" s="12"/>
      <c r="N120" s="24"/>
      <c r="O120" s="24"/>
      <c r="P120" s="24"/>
      <c r="Q120" s="12">
        <f t="shared" si="8"/>
        <v>0</v>
      </c>
      <c r="R120" s="19"/>
      <c r="S120" s="19"/>
      <c r="T120" s="19"/>
      <c r="U120" s="12">
        <f t="shared" si="9"/>
        <v>0</v>
      </c>
      <c r="V120" s="2"/>
      <c r="W120" s="28"/>
      <c r="X120" s="21"/>
      <c r="Y120" s="21"/>
      <c r="Z120" s="21"/>
      <c r="AA120" s="2"/>
      <c r="AB120" s="2"/>
      <c r="AC120" s="2"/>
      <c r="AD120" s="20"/>
      <c r="AE120" s="22"/>
    </row>
    <row r="121" spans="2:31" s="23" customFormat="1" ht="16" hidden="1" x14ac:dyDescent="0.2">
      <c r="B121" s="12"/>
      <c r="C121" s="19"/>
      <c r="D121" s="19"/>
      <c r="E121" s="22"/>
      <c r="F121" s="28"/>
      <c r="G121" s="2"/>
      <c r="H121" s="20"/>
      <c r="I121" s="21"/>
      <c r="J121" s="21"/>
      <c r="K121" s="21"/>
      <c r="L121" s="2"/>
      <c r="M121" s="12"/>
      <c r="N121" s="24"/>
      <c r="O121" s="24"/>
      <c r="P121" s="24"/>
      <c r="Q121" s="12">
        <f t="shared" si="8"/>
        <v>0</v>
      </c>
      <c r="R121" s="19"/>
      <c r="S121" s="19"/>
      <c r="T121" s="19"/>
      <c r="U121" s="12">
        <f t="shared" si="9"/>
        <v>0</v>
      </c>
      <c r="V121" s="2"/>
      <c r="W121" s="28"/>
      <c r="X121" s="21"/>
      <c r="Y121" s="21"/>
      <c r="Z121" s="21"/>
      <c r="AA121" s="2"/>
      <c r="AB121" s="2"/>
      <c r="AC121" s="2"/>
      <c r="AD121" s="20"/>
      <c r="AE121" s="22"/>
    </row>
    <row r="122" spans="2:31" s="23" customFormat="1" ht="16" hidden="1" x14ac:dyDescent="0.2">
      <c r="B122" s="12"/>
      <c r="C122" s="19"/>
      <c r="D122" s="19"/>
      <c r="E122" s="22"/>
      <c r="F122" s="28"/>
      <c r="G122" s="2"/>
      <c r="H122" s="20"/>
      <c r="I122" s="21"/>
      <c r="J122" s="21"/>
      <c r="K122" s="21"/>
      <c r="L122" s="2"/>
      <c r="M122" s="12"/>
      <c r="N122" s="24"/>
      <c r="O122" s="24"/>
      <c r="P122" s="24"/>
      <c r="Q122" s="12">
        <f t="shared" si="8"/>
        <v>0</v>
      </c>
      <c r="R122" s="19"/>
      <c r="S122" s="19"/>
      <c r="T122" s="19"/>
      <c r="U122" s="12">
        <f t="shared" si="9"/>
        <v>0</v>
      </c>
      <c r="V122" s="2"/>
      <c r="W122" s="28"/>
      <c r="X122" s="21"/>
      <c r="Y122" s="21"/>
      <c r="Z122" s="21"/>
      <c r="AA122" s="2"/>
      <c r="AB122" s="2"/>
      <c r="AC122" s="2"/>
      <c r="AD122" s="20"/>
      <c r="AE122" s="22"/>
    </row>
    <row r="123" spans="2:31" s="23" customFormat="1" ht="16" hidden="1" x14ac:dyDescent="0.2">
      <c r="B123" s="19"/>
      <c r="C123" s="19"/>
      <c r="D123" s="19"/>
      <c r="E123" s="22"/>
      <c r="F123" s="28"/>
      <c r="G123" s="2"/>
      <c r="H123" s="20"/>
      <c r="I123" s="21"/>
      <c r="J123" s="21"/>
      <c r="K123" s="21"/>
      <c r="L123" s="2"/>
      <c r="M123" s="12"/>
      <c r="N123" s="24"/>
      <c r="O123" s="24"/>
      <c r="P123" s="24"/>
      <c r="Q123" s="12">
        <f t="shared" si="8"/>
        <v>0</v>
      </c>
      <c r="R123" s="19"/>
      <c r="S123" s="19"/>
      <c r="T123" s="19"/>
      <c r="U123" s="12">
        <f t="shared" si="9"/>
        <v>0</v>
      </c>
      <c r="V123" s="2"/>
      <c r="W123" s="28"/>
      <c r="X123" s="21"/>
      <c r="Y123" s="21"/>
      <c r="Z123" s="21"/>
      <c r="AA123" s="2"/>
      <c r="AB123" s="2"/>
      <c r="AC123" s="2"/>
      <c r="AD123" s="20"/>
      <c r="AE123" s="22"/>
    </row>
    <row r="124" spans="2:31" s="23" customFormat="1" ht="16" hidden="1" x14ac:dyDescent="0.2">
      <c r="B124" s="12"/>
      <c r="C124" s="19"/>
      <c r="D124" s="19"/>
      <c r="E124" s="22"/>
      <c r="F124" s="28"/>
      <c r="G124" s="2"/>
      <c r="H124" s="20"/>
      <c r="I124" s="21"/>
      <c r="J124" s="21"/>
      <c r="K124" s="21"/>
      <c r="L124" s="2"/>
      <c r="M124" s="12"/>
      <c r="N124" s="24"/>
      <c r="O124" s="24"/>
      <c r="P124" s="24"/>
      <c r="Q124" s="12">
        <f t="shared" si="8"/>
        <v>0</v>
      </c>
      <c r="R124" s="19"/>
      <c r="S124" s="19"/>
      <c r="T124" s="19"/>
      <c r="U124" s="12">
        <f t="shared" si="9"/>
        <v>0</v>
      </c>
      <c r="V124" s="2"/>
      <c r="W124" s="28"/>
      <c r="X124" s="21"/>
      <c r="Y124" s="21"/>
      <c r="Z124" s="21"/>
      <c r="AA124" s="2"/>
      <c r="AB124" s="2"/>
      <c r="AC124" s="2"/>
      <c r="AD124" s="20"/>
      <c r="AE124" s="22"/>
    </row>
    <row r="125" spans="2:31" s="23" customFormat="1" ht="16" hidden="1" x14ac:dyDescent="0.2">
      <c r="B125" s="12"/>
      <c r="C125" s="19"/>
      <c r="D125" s="19"/>
      <c r="E125" s="22"/>
      <c r="F125" s="28"/>
      <c r="G125" s="2"/>
      <c r="H125" s="20"/>
      <c r="I125" s="21"/>
      <c r="J125" s="21"/>
      <c r="K125" s="21"/>
      <c r="L125" s="2"/>
      <c r="M125" s="12"/>
      <c r="N125" s="24"/>
      <c r="O125" s="24"/>
      <c r="P125" s="24"/>
      <c r="Q125" s="12">
        <f t="shared" si="8"/>
        <v>0</v>
      </c>
      <c r="R125" s="19"/>
      <c r="S125" s="19"/>
      <c r="T125" s="19"/>
      <c r="U125" s="12">
        <f t="shared" si="9"/>
        <v>0</v>
      </c>
      <c r="V125" s="2"/>
      <c r="W125" s="28"/>
      <c r="X125" s="21"/>
      <c r="Y125" s="21"/>
      <c r="Z125" s="21"/>
      <c r="AA125" s="2"/>
      <c r="AB125" s="2"/>
      <c r="AC125" s="2"/>
      <c r="AD125" s="20"/>
      <c r="AE125" s="22"/>
    </row>
    <row r="126" spans="2:31" s="23" customFormat="1" ht="16" hidden="1" x14ac:dyDescent="0.2">
      <c r="B126" s="19"/>
      <c r="C126" s="19"/>
      <c r="D126" s="19"/>
      <c r="E126" s="22"/>
      <c r="F126" s="28"/>
      <c r="G126" s="2"/>
      <c r="H126" s="20"/>
      <c r="I126" s="21"/>
      <c r="J126" s="21"/>
      <c r="K126" s="21"/>
      <c r="L126" s="2"/>
      <c r="M126" s="12"/>
      <c r="N126" s="24"/>
      <c r="O126" s="24"/>
      <c r="P126" s="24"/>
      <c r="Q126" s="12">
        <f t="shared" si="8"/>
        <v>0</v>
      </c>
      <c r="R126" s="19"/>
      <c r="S126" s="19"/>
      <c r="T126" s="19"/>
      <c r="U126" s="12">
        <f t="shared" si="9"/>
        <v>0</v>
      </c>
      <c r="V126" s="2"/>
      <c r="W126" s="28"/>
      <c r="X126" s="21"/>
      <c r="Y126" s="21"/>
      <c r="Z126" s="21"/>
      <c r="AA126" s="2"/>
      <c r="AB126" s="2"/>
      <c r="AC126" s="2"/>
      <c r="AD126" s="20"/>
      <c r="AE126" s="22"/>
    </row>
    <row r="127" spans="2:31" s="23" customFormat="1" ht="16" hidden="1" x14ac:dyDescent="0.2">
      <c r="B127" s="12"/>
      <c r="C127" s="19"/>
      <c r="D127" s="19"/>
      <c r="E127" s="22"/>
      <c r="F127" s="28"/>
      <c r="G127" s="2"/>
      <c r="H127" s="20"/>
      <c r="I127" s="21"/>
      <c r="J127" s="21"/>
      <c r="K127" s="21"/>
      <c r="L127" s="2"/>
      <c r="M127" s="12"/>
      <c r="N127" s="24"/>
      <c r="O127" s="24"/>
      <c r="P127" s="24"/>
      <c r="Q127" s="12">
        <f t="shared" si="8"/>
        <v>0</v>
      </c>
      <c r="R127" s="19"/>
      <c r="S127" s="19"/>
      <c r="T127" s="19"/>
      <c r="U127" s="12">
        <f t="shared" ref="U127:U139" si="10">(R127*S127)+T127</f>
        <v>0</v>
      </c>
      <c r="V127" s="2"/>
      <c r="W127" s="28"/>
      <c r="X127" s="21"/>
      <c r="Y127" s="21"/>
      <c r="Z127" s="21"/>
      <c r="AA127" s="2"/>
      <c r="AB127" s="2"/>
      <c r="AC127" s="2"/>
      <c r="AD127" s="20"/>
      <c r="AE127" s="22"/>
    </row>
    <row r="128" spans="2:31" s="23" customFormat="1" ht="16" hidden="1" x14ac:dyDescent="0.2">
      <c r="B128" s="12"/>
      <c r="C128" s="19"/>
      <c r="D128" s="19"/>
      <c r="E128" s="22"/>
      <c r="F128" s="28"/>
      <c r="G128" s="2"/>
      <c r="H128" s="20"/>
      <c r="I128" s="21"/>
      <c r="J128" s="21"/>
      <c r="K128" s="21"/>
      <c r="L128" s="2"/>
      <c r="M128" s="12"/>
      <c r="N128" s="24"/>
      <c r="O128" s="24"/>
      <c r="P128" s="24"/>
      <c r="Q128" s="12">
        <f t="shared" si="8"/>
        <v>0</v>
      </c>
      <c r="R128" s="19"/>
      <c r="S128" s="19"/>
      <c r="T128" s="19"/>
      <c r="U128" s="12">
        <f t="shared" si="10"/>
        <v>0</v>
      </c>
      <c r="V128" s="2"/>
      <c r="W128" s="28"/>
      <c r="X128" s="21"/>
      <c r="Y128" s="21"/>
      <c r="Z128" s="21"/>
      <c r="AA128" s="2"/>
      <c r="AB128" s="2"/>
      <c r="AC128" s="2"/>
      <c r="AD128" s="20"/>
      <c r="AE128" s="22"/>
    </row>
    <row r="129" spans="2:31" s="23" customFormat="1" ht="16" hidden="1" x14ac:dyDescent="0.2">
      <c r="B129" s="19"/>
      <c r="C129" s="19"/>
      <c r="D129" s="19"/>
      <c r="E129" s="22"/>
      <c r="F129" s="28"/>
      <c r="G129" s="2"/>
      <c r="H129" s="20"/>
      <c r="I129" s="21"/>
      <c r="J129" s="21"/>
      <c r="K129" s="21"/>
      <c r="L129" s="2"/>
      <c r="M129" s="12"/>
      <c r="N129" s="24"/>
      <c r="O129" s="24"/>
      <c r="P129" s="24"/>
      <c r="Q129" s="12">
        <f t="shared" si="8"/>
        <v>0</v>
      </c>
      <c r="R129" s="19"/>
      <c r="S129" s="19"/>
      <c r="T129" s="19"/>
      <c r="U129" s="12">
        <f t="shared" si="10"/>
        <v>0</v>
      </c>
      <c r="V129" s="2"/>
      <c r="W129" s="28"/>
      <c r="X129" s="21"/>
      <c r="Y129" s="21"/>
      <c r="Z129" s="21"/>
      <c r="AA129" s="2"/>
      <c r="AB129" s="2"/>
      <c r="AC129" s="2"/>
      <c r="AD129" s="20"/>
      <c r="AE129" s="22"/>
    </row>
    <row r="130" spans="2:31" s="23" customFormat="1" ht="16" hidden="1" x14ac:dyDescent="0.2">
      <c r="B130" s="12"/>
      <c r="C130" s="19"/>
      <c r="D130" s="19"/>
      <c r="E130" s="22"/>
      <c r="F130" s="28"/>
      <c r="G130" s="2"/>
      <c r="H130" s="20"/>
      <c r="I130" s="21"/>
      <c r="J130" s="21"/>
      <c r="K130" s="21"/>
      <c r="L130" s="2"/>
      <c r="M130" s="12"/>
      <c r="N130" s="24"/>
      <c r="O130" s="24"/>
      <c r="P130" s="24"/>
      <c r="Q130" s="12">
        <f t="shared" si="8"/>
        <v>0</v>
      </c>
      <c r="R130" s="19"/>
      <c r="S130" s="19"/>
      <c r="T130" s="19"/>
      <c r="U130" s="12">
        <f t="shared" si="10"/>
        <v>0</v>
      </c>
      <c r="V130" s="2"/>
      <c r="W130" s="28"/>
      <c r="X130" s="21"/>
      <c r="Y130" s="21"/>
      <c r="Z130" s="21"/>
      <c r="AA130" s="2"/>
      <c r="AB130" s="2"/>
      <c r="AC130" s="2"/>
      <c r="AD130" s="20"/>
      <c r="AE130" s="22"/>
    </row>
    <row r="131" spans="2:31" s="23" customFormat="1" ht="16" hidden="1" x14ac:dyDescent="0.2">
      <c r="B131" s="12"/>
      <c r="C131" s="19"/>
      <c r="D131" s="19"/>
      <c r="E131" s="22"/>
      <c r="F131" s="28"/>
      <c r="G131" s="2"/>
      <c r="H131" s="20"/>
      <c r="I131" s="21"/>
      <c r="J131" s="21"/>
      <c r="K131" s="21"/>
      <c r="L131" s="2"/>
      <c r="M131" s="12"/>
      <c r="N131" s="24"/>
      <c r="O131" s="24"/>
      <c r="P131" s="24"/>
      <c r="Q131" s="12">
        <f t="shared" si="8"/>
        <v>0</v>
      </c>
      <c r="R131" s="19"/>
      <c r="S131" s="19"/>
      <c r="T131" s="19"/>
      <c r="U131" s="12">
        <f t="shared" si="10"/>
        <v>0</v>
      </c>
      <c r="V131" s="2"/>
      <c r="W131" s="28"/>
      <c r="X131" s="21"/>
      <c r="Y131" s="21"/>
      <c r="Z131" s="21"/>
      <c r="AA131" s="2"/>
      <c r="AB131" s="2"/>
      <c r="AC131" s="2"/>
      <c r="AD131" s="20"/>
      <c r="AE131" s="22"/>
    </row>
    <row r="132" spans="2:31" s="23" customFormat="1" ht="16" hidden="1" x14ac:dyDescent="0.2">
      <c r="B132" s="19"/>
      <c r="C132" s="19"/>
      <c r="D132" s="19"/>
      <c r="E132" s="22"/>
      <c r="F132" s="28"/>
      <c r="G132" s="2"/>
      <c r="H132" s="20"/>
      <c r="I132" s="21"/>
      <c r="J132" s="21"/>
      <c r="K132" s="21"/>
      <c r="L132" s="2"/>
      <c r="M132" s="12"/>
      <c r="N132" s="24"/>
      <c r="O132" s="24"/>
      <c r="P132" s="24"/>
      <c r="Q132" s="12">
        <f t="shared" si="8"/>
        <v>0</v>
      </c>
      <c r="R132" s="19"/>
      <c r="S132" s="19"/>
      <c r="T132" s="19"/>
      <c r="U132" s="12">
        <f t="shared" si="10"/>
        <v>0</v>
      </c>
      <c r="V132" s="2"/>
      <c r="W132" s="28"/>
      <c r="X132" s="21"/>
      <c r="Y132" s="21"/>
      <c r="Z132" s="21"/>
      <c r="AA132" s="2"/>
      <c r="AB132" s="2"/>
      <c r="AC132" s="2"/>
      <c r="AD132" s="20"/>
      <c r="AE132" s="22"/>
    </row>
    <row r="133" spans="2:31" s="23" customFormat="1" ht="16" hidden="1" x14ac:dyDescent="0.2">
      <c r="B133" s="12"/>
      <c r="C133" s="19"/>
      <c r="D133" s="19"/>
      <c r="E133" s="22"/>
      <c r="F133" s="28"/>
      <c r="G133" s="2"/>
      <c r="H133" s="20"/>
      <c r="I133" s="21"/>
      <c r="J133" s="21"/>
      <c r="K133" s="21"/>
      <c r="L133" s="2"/>
      <c r="M133" s="12"/>
      <c r="N133" s="24"/>
      <c r="O133" s="24"/>
      <c r="P133" s="24"/>
      <c r="Q133" s="12">
        <f t="shared" ref="Q133:Q139" si="11">(N133*O133)+P133</f>
        <v>0</v>
      </c>
      <c r="R133" s="19"/>
      <c r="S133" s="19"/>
      <c r="T133" s="19"/>
      <c r="U133" s="12">
        <f t="shared" si="10"/>
        <v>0</v>
      </c>
      <c r="V133" s="2"/>
      <c r="W133" s="28"/>
      <c r="X133" s="21"/>
      <c r="Y133" s="21"/>
      <c r="Z133" s="21"/>
      <c r="AA133" s="2"/>
      <c r="AB133" s="2"/>
      <c r="AC133" s="2"/>
      <c r="AD133" s="20"/>
      <c r="AE133" s="22"/>
    </row>
    <row r="134" spans="2:31" s="23" customFormat="1" ht="16" hidden="1" x14ac:dyDescent="0.2">
      <c r="B134" s="12"/>
      <c r="C134" s="19"/>
      <c r="D134" s="19"/>
      <c r="E134" s="22"/>
      <c r="F134" s="28"/>
      <c r="G134" s="2"/>
      <c r="H134" s="20"/>
      <c r="I134" s="21"/>
      <c r="J134" s="21"/>
      <c r="K134" s="21"/>
      <c r="L134" s="2"/>
      <c r="M134" s="12"/>
      <c r="N134" s="24"/>
      <c r="O134" s="24"/>
      <c r="P134" s="24"/>
      <c r="Q134" s="12">
        <f t="shared" si="11"/>
        <v>0</v>
      </c>
      <c r="R134" s="19"/>
      <c r="S134" s="19"/>
      <c r="T134" s="19"/>
      <c r="U134" s="12">
        <f t="shared" si="10"/>
        <v>0</v>
      </c>
      <c r="V134" s="2"/>
      <c r="W134" s="28"/>
      <c r="X134" s="21"/>
      <c r="Y134" s="21"/>
      <c r="Z134" s="21"/>
      <c r="AA134" s="2"/>
      <c r="AB134" s="2"/>
      <c r="AC134" s="2"/>
      <c r="AD134" s="20"/>
      <c r="AE134" s="22"/>
    </row>
    <row r="135" spans="2:31" s="23" customFormat="1" ht="16" hidden="1" x14ac:dyDescent="0.2">
      <c r="B135" s="19"/>
      <c r="C135" s="19"/>
      <c r="D135" s="19"/>
      <c r="E135" s="22"/>
      <c r="F135" s="28"/>
      <c r="G135" s="2"/>
      <c r="H135" s="20"/>
      <c r="I135" s="21"/>
      <c r="J135" s="21"/>
      <c r="K135" s="21"/>
      <c r="L135" s="2"/>
      <c r="M135" s="12"/>
      <c r="N135" s="24"/>
      <c r="O135" s="24"/>
      <c r="P135" s="24"/>
      <c r="Q135" s="12">
        <f t="shared" si="11"/>
        <v>0</v>
      </c>
      <c r="R135" s="19"/>
      <c r="S135" s="19"/>
      <c r="T135" s="19"/>
      <c r="U135" s="12">
        <f t="shared" si="10"/>
        <v>0</v>
      </c>
      <c r="V135" s="2"/>
      <c r="W135" s="28"/>
      <c r="X135" s="21"/>
      <c r="Y135" s="21"/>
      <c r="Z135" s="21"/>
      <c r="AA135" s="2"/>
      <c r="AB135" s="2"/>
      <c r="AC135" s="2"/>
      <c r="AD135" s="20"/>
      <c r="AE135" s="22"/>
    </row>
    <row r="136" spans="2:31" s="23" customFormat="1" ht="16" hidden="1" x14ac:dyDescent="0.2">
      <c r="B136" s="12"/>
      <c r="C136" s="19"/>
      <c r="D136" s="19"/>
      <c r="E136" s="22"/>
      <c r="F136" s="28"/>
      <c r="G136" s="2"/>
      <c r="H136" s="20"/>
      <c r="I136" s="21"/>
      <c r="J136" s="21"/>
      <c r="K136" s="21"/>
      <c r="L136" s="2"/>
      <c r="M136" s="12"/>
      <c r="N136" s="24"/>
      <c r="O136" s="24"/>
      <c r="P136" s="24"/>
      <c r="Q136" s="12">
        <f t="shared" si="11"/>
        <v>0</v>
      </c>
      <c r="R136" s="19"/>
      <c r="S136" s="19"/>
      <c r="T136" s="19"/>
      <c r="U136" s="12">
        <f t="shared" si="10"/>
        <v>0</v>
      </c>
      <c r="V136" s="2"/>
      <c r="W136" s="28"/>
      <c r="X136" s="21"/>
      <c r="Y136" s="21"/>
      <c r="Z136" s="21"/>
      <c r="AA136" s="2"/>
      <c r="AB136" s="2"/>
      <c r="AC136" s="2"/>
      <c r="AD136" s="20"/>
      <c r="AE136" s="22"/>
    </row>
    <row r="137" spans="2:31" s="23" customFormat="1" ht="16" hidden="1" x14ac:dyDescent="0.2">
      <c r="B137" s="12"/>
      <c r="C137" s="19"/>
      <c r="D137" s="19"/>
      <c r="E137" s="22"/>
      <c r="F137" s="28"/>
      <c r="G137" s="2"/>
      <c r="H137" s="20"/>
      <c r="I137" s="21"/>
      <c r="J137" s="21"/>
      <c r="K137" s="21"/>
      <c r="L137" s="2"/>
      <c r="M137" s="12"/>
      <c r="N137" s="24"/>
      <c r="O137" s="24"/>
      <c r="P137" s="24"/>
      <c r="Q137" s="12">
        <f t="shared" si="11"/>
        <v>0</v>
      </c>
      <c r="R137" s="19"/>
      <c r="S137" s="19"/>
      <c r="T137" s="19"/>
      <c r="U137" s="12">
        <f t="shared" si="10"/>
        <v>0</v>
      </c>
      <c r="V137" s="2"/>
      <c r="W137" s="28"/>
      <c r="X137" s="21"/>
      <c r="Y137" s="21"/>
      <c r="Z137" s="21"/>
      <c r="AA137" s="2"/>
      <c r="AB137" s="2"/>
      <c r="AC137" s="2"/>
      <c r="AD137" s="20"/>
      <c r="AE137" s="22"/>
    </row>
    <row r="138" spans="2:31" s="23" customFormat="1" ht="16" hidden="1" x14ac:dyDescent="0.2">
      <c r="B138" s="19"/>
      <c r="C138" s="19"/>
      <c r="D138" s="19"/>
      <c r="E138" s="22"/>
      <c r="F138" s="28"/>
      <c r="G138" s="2"/>
      <c r="H138" s="20"/>
      <c r="I138" s="21"/>
      <c r="J138" s="21"/>
      <c r="K138" s="21"/>
      <c r="L138" s="2"/>
      <c r="M138" s="12"/>
      <c r="N138" s="24"/>
      <c r="O138" s="24"/>
      <c r="P138" s="24"/>
      <c r="Q138" s="12">
        <f t="shared" si="11"/>
        <v>0</v>
      </c>
      <c r="R138" s="19"/>
      <c r="S138" s="19"/>
      <c r="T138" s="19"/>
      <c r="U138" s="12">
        <f t="shared" si="10"/>
        <v>0</v>
      </c>
      <c r="V138" s="2"/>
      <c r="W138" s="28"/>
      <c r="X138" s="21"/>
      <c r="Y138" s="21"/>
      <c r="Z138" s="21"/>
      <c r="AA138" s="2"/>
      <c r="AB138" s="2"/>
      <c r="AC138" s="2"/>
      <c r="AD138" s="20"/>
      <c r="AE138" s="22"/>
    </row>
    <row r="139" spans="2:31" s="23" customFormat="1" ht="16" hidden="1" x14ac:dyDescent="0.2">
      <c r="B139" s="12"/>
      <c r="C139" s="19"/>
      <c r="D139" s="19"/>
      <c r="E139" s="22"/>
      <c r="F139" s="28"/>
      <c r="G139" s="2"/>
      <c r="H139" s="20"/>
      <c r="I139" s="21"/>
      <c r="J139" s="21"/>
      <c r="K139" s="83"/>
      <c r="L139" s="102"/>
      <c r="M139" s="82"/>
      <c r="N139" s="103"/>
      <c r="O139" s="103"/>
      <c r="P139" s="103"/>
      <c r="Q139" s="82">
        <f t="shared" si="11"/>
        <v>0</v>
      </c>
      <c r="R139" s="101"/>
      <c r="S139" s="101"/>
      <c r="T139" s="101"/>
      <c r="U139" s="82">
        <f t="shared" si="10"/>
        <v>0</v>
      </c>
      <c r="V139" s="102"/>
      <c r="W139" s="85"/>
      <c r="X139" s="83"/>
      <c r="Y139" s="83"/>
      <c r="Z139" s="83"/>
      <c r="AA139" s="102"/>
      <c r="AB139" s="102"/>
      <c r="AC139" s="2"/>
      <c r="AD139" s="20"/>
      <c r="AE139" s="22"/>
    </row>
    <row r="140" spans="2:31" ht="16" x14ac:dyDescent="0.2">
      <c r="K140" s="3"/>
      <c r="L140" s="3"/>
      <c r="M140" s="40"/>
      <c r="N140" s="104"/>
      <c r="O140" s="104"/>
      <c r="P140" s="104"/>
      <c r="Q140" s="4"/>
      <c r="R140" s="105"/>
      <c r="S140" s="105"/>
      <c r="T140" s="105"/>
      <c r="U140" s="4"/>
      <c r="V140" s="3"/>
      <c r="W140" s="106"/>
      <c r="X140" s="3"/>
      <c r="Y140" s="100"/>
      <c r="Z140" s="107"/>
      <c r="AA140" s="3"/>
      <c r="AB140" s="3"/>
    </row>
    <row r="141" spans="2:31" ht="16" x14ac:dyDescent="0.2"/>
    <row r="142" spans="2:31" ht="16" x14ac:dyDescent="0.2"/>
  </sheetData>
  <autoFilter ref="B8:AE139" xr:uid="{3C52EFF1-99DA-6E48-A6FC-8D417E8DCC92}">
    <filterColumn colId="2">
      <filters>
        <filter val="Open"/>
      </filters>
    </filterColumn>
    <filterColumn colId="3">
      <customFilters>
        <customFilter operator="notEqual" val=" "/>
      </customFilters>
    </filterColumn>
  </autoFilter>
  <phoneticPr fontId="4" type="noConversion"/>
  <conditionalFormatting sqref="Q61:Q139 Q35:Q59 U35:U139 Q9:Q33 U9:U33">
    <cfRule type="cellIs" dxfId="49" priority="70" operator="between">
      <formula>25</formula>
      <formula>30</formula>
    </cfRule>
    <cfRule type="cellIs" dxfId="48" priority="71" operator="between">
      <formula>17</formula>
      <formula>24</formula>
    </cfRule>
    <cfRule type="cellIs" dxfId="47" priority="72" operator="between">
      <formula>9</formula>
      <formula>16</formula>
    </cfRule>
    <cfRule type="cellIs" dxfId="46" priority="73" operator="between">
      <formula>2</formula>
      <formula>8</formula>
    </cfRule>
  </conditionalFormatting>
  <conditionalFormatting sqref="Q60">
    <cfRule type="cellIs" dxfId="45" priority="18" operator="between">
      <formula>25</formula>
      <formula>30</formula>
    </cfRule>
    <cfRule type="cellIs" dxfId="44" priority="19" operator="between">
      <formula>17</formula>
      <formula>24</formula>
    </cfRule>
    <cfRule type="cellIs" dxfId="43" priority="20" operator="between">
      <formula>9</formula>
      <formula>16</formula>
    </cfRule>
    <cfRule type="cellIs" dxfId="42" priority="21" operator="between">
      <formula>2</formula>
      <formula>8</formula>
    </cfRule>
  </conditionalFormatting>
  <conditionalFormatting sqref="U140 Q140">
    <cfRule type="cellIs" dxfId="41" priority="5" operator="between">
      <formula>25</formula>
      <formula>30</formula>
    </cfRule>
    <cfRule type="cellIs" dxfId="40" priority="6" operator="between">
      <formula>17</formula>
      <formula>24</formula>
    </cfRule>
    <cfRule type="cellIs" dxfId="39" priority="7" operator="between">
      <formula>9</formula>
      <formula>16</formula>
    </cfRule>
    <cfRule type="cellIs" dxfId="38" priority="8" operator="between">
      <formula>2</formula>
      <formula>8</formula>
    </cfRule>
  </conditionalFormatting>
  <conditionalFormatting sqref="U34 Q34">
    <cfRule type="cellIs" dxfId="37" priority="1" operator="between">
      <formula>25</formula>
      <formula>30</formula>
    </cfRule>
    <cfRule type="cellIs" dxfId="36" priority="2" operator="between">
      <formula>17</formula>
      <formula>24</formula>
    </cfRule>
    <cfRule type="cellIs" dxfId="35" priority="3" operator="between">
      <formula>9</formula>
      <formula>16</formula>
    </cfRule>
    <cfRule type="cellIs" dxfId="34" priority="4" operator="between">
      <formula>2</formula>
      <formula>8</formula>
    </cfRule>
  </conditionalFormatting>
  <dataValidations count="6">
    <dataValidation type="list" allowBlank="1" showInputMessage="1" showErrorMessage="1" sqref="G64:G139 G9:G61" xr:uid="{115D1933-C869-514B-9855-D2F70C13C197}">
      <formula1>"Central Programme Team (CPT), Design, Programme Management Office (PMO), Programme Party Coordinator (PPC), PSG Industry Parties, Systems Integration, SRO Function "</formula1>
    </dataValidation>
    <dataValidation type="list" allowBlank="1" showInputMessage="1" showErrorMessage="1" sqref="Y9:Y140" xr:uid="{81EDE58A-4FF5-0044-93A3-014452C488EF}">
      <formula1>"Accept,Avoid,Reduce,Share/Transfer,Treat"</formula1>
    </dataValidation>
    <dataValidation type="list" allowBlank="1" showInputMessage="1" showErrorMessage="1" sqref="D9:D139" xr:uid="{B0FC1E60-3958-6241-9487-097D65CB3FDE}">
      <formula1>"Draft, Open, Closed - Treated, Closed - Converted, Closed - Rejected"</formula1>
    </dataValidation>
    <dataValidation type="list" allowBlank="1" showInputMessage="1" showErrorMessage="1" sqref="H9:H139" xr:uid="{641B5BBB-02C1-4F4B-B941-82FF9DECC65A}">
      <formula1>"Commercial, Cost, Governance, Information Security, Policy Framework/TOM, Quality, Regulatory, Resource, Scope, Solution, Stakeholder, Strategic, Time"</formula1>
    </dataValidation>
    <dataValidation type="list" allowBlank="1" showInputMessage="1" showErrorMessage="1" sqref="E9:E139" xr:uid="{7E8C1150-1134-5A4D-8361-71A4A17642A1}">
      <formula1>"Internal Only, Public"</formula1>
    </dataValidation>
    <dataValidation type="list" allowBlank="1" showInputMessage="1" showErrorMessage="1" sqref="N9:P1048576 R9:T1048576" xr:uid="{AF510EC6-195A-2B46-B538-AB822551DAD0}">
      <formula1>"1,2,3,4,5,0"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89D3-AB74-DB40-8CA0-2E2F63FA1F7A}">
  <sheetPr filterMode="1"/>
  <dimension ref="B1:Y328"/>
  <sheetViews>
    <sheetView showGridLines="0" zoomScale="70" zoomScaleNormal="70" workbookViewId="0">
      <pane ySplit="8" topLeftCell="A10" activePane="bottomLeft" state="frozen"/>
      <selection activeCell="E15" sqref="E15"/>
      <selection pane="bottomLeft" activeCell="S23" sqref="S23"/>
    </sheetView>
  </sheetViews>
  <sheetFormatPr baseColWidth="10" defaultColWidth="11" defaultRowHeight="16" x14ac:dyDescent="0.2"/>
  <cols>
    <col min="1" max="1" width="2.6640625" customWidth="1"/>
    <col min="2" max="2" width="9.6640625" customWidth="1"/>
    <col min="3" max="3" width="11" style="27" customWidth="1"/>
    <col min="4" max="4" width="14" style="27" customWidth="1"/>
    <col min="5" max="5" width="13" style="27" customWidth="1"/>
    <col min="6" max="6" width="26.6640625" customWidth="1"/>
    <col min="7" max="8" width="17.6640625" customWidth="1"/>
    <col min="9" max="9" width="17" customWidth="1"/>
    <col min="10" max="10" width="34.5" customWidth="1"/>
    <col min="11" max="11" width="34.1640625" customWidth="1"/>
    <col min="12" max="12" width="12.33203125" style="27" customWidth="1"/>
    <col min="13" max="16" width="11.6640625" style="27" customWidth="1"/>
    <col min="17" max="17" width="51.83203125" customWidth="1"/>
    <col min="18" max="18" width="13.6640625" style="27" customWidth="1"/>
    <col min="19" max="19" width="113.1640625" customWidth="1"/>
    <col min="20" max="20" width="13.33203125" style="27" customWidth="1"/>
    <col min="21" max="21" width="17.1640625" style="27" customWidth="1"/>
    <col min="22" max="23" width="16" customWidth="1"/>
    <col min="24" max="24" width="48.83203125" customWidth="1"/>
    <col min="25" max="25" width="13.6640625" customWidth="1"/>
  </cols>
  <sheetData>
    <row r="1" spans="2:25" ht="37" customHeight="1" x14ac:dyDescent="0.4">
      <c r="B1" s="18" t="s">
        <v>962</v>
      </c>
      <c r="H1" s="13" t="s">
        <v>250</v>
      </c>
      <c r="I1" s="13" t="s">
        <v>963</v>
      </c>
      <c r="K1" s="1"/>
      <c r="L1" s="1"/>
    </row>
    <row r="2" spans="2:25" ht="18" customHeight="1" x14ac:dyDescent="0.2">
      <c r="H2" s="8" t="s">
        <v>99</v>
      </c>
      <c r="I2" s="12">
        <f>COUNTIFS($C7:C326,"Open",$N7:N326,"=1")</f>
        <v>1</v>
      </c>
      <c r="K2" s="4"/>
      <c r="L2" s="4"/>
    </row>
    <row r="3" spans="2:25" ht="18" customHeight="1" x14ac:dyDescent="0.3">
      <c r="B3" s="7"/>
      <c r="H3" s="9" t="s">
        <v>104</v>
      </c>
      <c r="I3" s="12">
        <f>COUNTIFS($C9:C328,"Open",$N9:N328,"&gt;=2",$N9:N328,"&lt;=3")</f>
        <v>1</v>
      </c>
      <c r="K3" s="4"/>
      <c r="L3" s="4"/>
    </row>
    <row r="4" spans="2:25" ht="18" customHeight="1" x14ac:dyDescent="0.2">
      <c r="H4" s="10" t="s">
        <v>109</v>
      </c>
      <c r="I4" s="12">
        <f>COUNTIFS($C9:C328,"Open",$N9:N328,"=4")</f>
        <v>2</v>
      </c>
      <c r="K4" s="4"/>
      <c r="L4" s="4"/>
    </row>
    <row r="5" spans="2:25" ht="18" customHeight="1" x14ac:dyDescent="0.2">
      <c r="H5" s="11" t="s">
        <v>114</v>
      </c>
      <c r="I5" s="12">
        <f>COUNTIFS($C9:C328,"Open",$N9:N328,"=5")</f>
        <v>2</v>
      </c>
      <c r="K5" s="4"/>
      <c r="L5" s="4"/>
    </row>
    <row r="6" spans="2:25" ht="18" customHeight="1" x14ac:dyDescent="0.2">
      <c r="H6" s="16" t="s">
        <v>252</v>
      </c>
      <c r="I6" s="16">
        <f>SUM(I2:I5)</f>
        <v>6</v>
      </c>
    </row>
    <row r="7" spans="2:25" ht="19" customHeight="1" x14ac:dyDescent="0.2">
      <c r="I7" s="29"/>
    </row>
    <row r="8" spans="2:25" ht="65.5" customHeight="1" x14ac:dyDescent="0.2">
      <c r="B8" s="6" t="s">
        <v>964</v>
      </c>
      <c r="C8" s="6" t="s">
        <v>7</v>
      </c>
      <c r="D8" s="6" t="s">
        <v>255</v>
      </c>
      <c r="E8" s="6" t="s">
        <v>8</v>
      </c>
      <c r="F8" s="6" t="s">
        <v>9</v>
      </c>
      <c r="G8" s="6" t="s">
        <v>965</v>
      </c>
      <c r="H8" s="6" t="s">
        <v>966</v>
      </c>
      <c r="I8" s="6" t="s">
        <v>967</v>
      </c>
      <c r="J8" s="6" t="s">
        <v>968</v>
      </c>
      <c r="K8" s="6" t="s">
        <v>131</v>
      </c>
      <c r="L8" s="6" t="s">
        <v>260</v>
      </c>
      <c r="M8" s="6" t="s">
        <v>16</v>
      </c>
      <c r="N8" s="6" t="s">
        <v>17</v>
      </c>
      <c r="O8" s="6" t="s">
        <v>20</v>
      </c>
      <c r="P8" s="6" t="s">
        <v>21</v>
      </c>
      <c r="Q8" s="6" t="s">
        <v>22</v>
      </c>
      <c r="R8" s="6" t="s">
        <v>23</v>
      </c>
      <c r="S8" s="6" t="s">
        <v>132</v>
      </c>
      <c r="T8" s="6" t="s">
        <v>25</v>
      </c>
      <c r="U8" s="6" t="s">
        <v>969</v>
      </c>
      <c r="V8" s="6" t="s">
        <v>970</v>
      </c>
      <c r="W8" s="6" t="s">
        <v>133</v>
      </c>
      <c r="X8" s="6" t="s">
        <v>30</v>
      </c>
      <c r="Y8" s="6" t="s">
        <v>31</v>
      </c>
    </row>
    <row r="9" spans="2:25" ht="68" hidden="1" x14ac:dyDescent="0.2">
      <c r="B9" s="19" t="s">
        <v>971</v>
      </c>
      <c r="C9" s="96" t="s">
        <v>972</v>
      </c>
      <c r="D9" s="42" t="s">
        <v>268</v>
      </c>
      <c r="E9" s="28">
        <v>44554</v>
      </c>
      <c r="F9" s="2" t="s">
        <v>269</v>
      </c>
      <c r="G9" s="20" t="s">
        <v>80</v>
      </c>
      <c r="H9" s="20" t="s">
        <v>276</v>
      </c>
      <c r="I9" s="20" t="s">
        <v>377</v>
      </c>
      <c r="J9" s="2" t="s">
        <v>973</v>
      </c>
      <c r="K9" s="2" t="s">
        <v>974</v>
      </c>
      <c r="L9" s="79" t="s">
        <v>287</v>
      </c>
      <c r="M9" s="19">
        <v>4</v>
      </c>
      <c r="N9" s="19">
        <f t="shared" ref="N9:N14" si="0">M9</f>
        <v>4</v>
      </c>
      <c r="O9" s="19">
        <v>1</v>
      </c>
      <c r="P9" s="19">
        <f t="shared" ref="P9" si="1">O9</f>
        <v>1</v>
      </c>
      <c r="Q9" s="33" t="s">
        <v>289</v>
      </c>
      <c r="R9" s="28">
        <v>44681</v>
      </c>
      <c r="S9" s="73" t="s">
        <v>975</v>
      </c>
      <c r="T9" s="81" t="s">
        <v>124</v>
      </c>
      <c r="U9" s="74">
        <v>44681</v>
      </c>
      <c r="V9" s="75" t="s">
        <v>377</v>
      </c>
      <c r="W9" s="2"/>
      <c r="X9" s="2" t="s">
        <v>976</v>
      </c>
      <c r="Y9" s="22">
        <v>44677</v>
      </c>
    </row>
    <row r="10" spans="2:25" ht="68" x14ac:dyDescent="0.2">
      <c r="B10" s="19" t="s">
        <v>983</v>
      </c>
      <c r="C10" s="96" t="s">
        <v>267</v>
      </c>
      <c r="D10" s="42" t="s">
        <v>268</v>
      </c>
      <c r="E10" s="28">
        <v>44636</v>
      </c>
      <c r="F10" s="2" t="s">
        <v>294</v>
      </c>
      <c r="G10" s="2" t="s">
        <v>78</v>
      </c>
      <c r="H10" s="2" t="s">
        <v>296</v>
      </c>
      <c r="I10" s="2" t="s">
        <v>296</v>
      </c>
      <c r="J10" s="21" t="s">
        <v>984</v>
      </c>
      <c r="K10" s="2" t="s">
        <v>985</v>
      </c>
      <c r="L10" s="89" t="s">
        <v>986</v>
      </c>
      <c r="M10" s="12">
        <v>5</v>
      </c>
      <c r="N10" s="12">
        <f t="shared" si="0"/>
        <v>5</v>
      </c>
      <c r="O10" s="12">
        <v>1</v>
      </c>
      <c r="P10" s="12">
        <f t="shared" ref="P10:P73" si="2">O10</f>
        <v>1</v>
      </c>
      <c r="Q10" s="2" t="s">
        <v>987</v>
      </c>
      <c r="R10" s="28">
        <v>44771</v>
      </c>
      <c r="S10" s="2" t="s">
        <v>988</v>
      </c>
      <c r="T10" s="12" t="s">
        <v>124</v>
      </c>
      <c r="U10" s="71">
        <v>44771</v>
      </c>
      <c r="V10" s="21" t="s">
        <v>485</v>
      </c>
      <c r="W10" s="2"/>
      <c r="X10" s="2" t="s">
        <v>989</v>
      </c>
      <c r="Y10" s="33"/>
    </row>
    <row r="11" spans="2:25" ht="102" hidden="1" x14ac:dyDescent="0.2">
      <c r="B11" s="12" t="s">
        <v>977</v>
      </c>
      <c r="C11" s="96" t="s">
        <v>972</v>
      </c>
      <c r="D11" s="42" t="s">
        <v>268</v>
      </c>
      <c r="E11" s="28">
        <v>44594</v>
      </c>
      <c r="F11" s="2" t="s">
        <v>280</v>
      </c>
      <c r="G11" s="20" t="s">
        <v>387</v>
      </c>
      <c r="H11" s="21" t="s">
        <v>674</v>
      </c>
      <c r="I11" s="2" t="s">
        <v>381</v>
      </c>
      <c r="J11" s="2" t="s">
        <v>978</v>
      </c>
      <c r="K11" s="2" t="s">
        <v>979</v>
      </c>
      <c r="L11" s="79" t="s">
        <v>287</v>
      </c>
      <c r="M11" s="12">
        <v>3</v>
      </c>
      <c r="N11" s="12">
        <f t="shared" si="0"/>
        <v>3</v>
      </c>
      <c r="O11" s="12">
        <v>1</v>
      </c>
      <c r="P11" s="12">
        <f t="shared" si="2"/>
        <v>1</v>
      </c>
      <c r="Q11" s="2" t="s">
        <v>980</v>
      </c>
      <c r="R11" s="41">
        <v>44743</v>
      </c>
      <c r="S11" s="21" t="s">
        <v>981</v>
      </c>
      <c r="T11" s="12" t="s">
        <v>124</v>
      </c>
      <c r="U11" s="42" t="s">
        <v>536</v>
      </c>
      <c r="V11" s="21" t="s">
        <v>861</v>
      </c>
      <c r="W11" s="2"/>
      <c r="X11" s="2" t="s">
        <v>982</v>
      </c>
      <c r="Y11" s="33">
        <v>44665</v>
      </c>
    </row>
    <row r="12" spans="2:25" ht="34" x14ac:dyDescent="0.2">
      <c r="B12" s="12" t="s">
        <v>990</v>
      </c>
      <c r="C12" s="89" t="s">
        <v>267</v>
      </c>
      <c r="D12" s="42" t="s">
        <v>268</v>
      </c>
      <c r="E12" s="28">
        <v>44705</v>
      </c>
      <c r="F12" s="2" t="s">
        <v>294</v>
      </c>
      <c r="G12" s="2" t="s">
        <v>84</v>
      </c>
      <c r="H12" s="2" t="s">
        <v>296</v>
      </c>
      <c r="I12" s="21" t="s">
        <v>485</v>
      </c>
      <c r="J12" s="21" t="s">
        <v>991</v>
      </c>
      <c r="K12" s="2" t="s">
        <v>985</v>
      </c>
      <c r="L12" s="89" t="s">
        <v>986</v>
      </c>
      <c r="M12" s="12">
        <v>5</v>
      </c>
      <c r="N12" s="12">
        <f t="shared" si="0"/>
        <v>5</v>
      </c>
      <c r="O12" s="12">
        <v>1</v>
      </c>
      <c r="P12" s="12">
        <f t="shared" si="2"/>
        <v>1</v>
      </c>
      <c r="Q12" s="2" t="s">
        <v>987</v>
      </c>
      <c r="R12" s="28">
        <v>44771</v>
      </c>
      <c r="S12" s="2" t="s">
        <v>988</v>
      </c>
      <c r="T12" s="12" t="s">
        <v>124</v>
      </c>
      <c r="U12" s="71">
        <v>44771</v>
      </c>
      <c r="V12" s="21" t="s">
        <v>485</v>
      </c>
      <c r="W12" s="2"/>
      <c r="X12" s="2" t="s">
        <v>989</v>
      </c>
      <c r="Y12" s="33"/>
    </row>
    <row r="13" spans="2:25" ht="170" x14ac:dyDescent="0.2">
      <c r="B13" s="19" t="s">
        <v>400</v>
      </c>
      <c r="C13" s="97" t="s">
        <v>267</v>
      </c>
      <c r="D13" s="42" t="s">
        <v>268</v>
      </c>
      <c r="E13" s="28">
        <v>44568</v>
      </c>
      <c r="F13" s="2" t="s">
        <v>303</v>
      </c>
      <c r="G13" s="20" t="s">
        <v>270</v>
      </c>
      <c r="H13" s="21" t="s">
        <v>956</v>
      </c>
      <c r="I13" s="21" t="s">
        <v>305</v>
      </c>
      <c r="J13" s="2" t="s">
        <v>992</v>
      </c>
      <c r="K13" s="2" t="s">
        <v>993</v>
      </c>
      <c r="L13" s="89" t="s">
        <v>281</v>
      </c>
      <c r="M13" s="19">
        <v>4</v>
      </c>
      <c r="N13" s="19">
        <f t="shared" si="0"/>
        <v>4</v>
      </c>
      <c r="O13" s="19">
        <v>1</v>
      </c>
      <c r="P13" s="19">
        <f t="shared" si="2"/>
        <v>1</v>
      </c>
      <c r="Q13" s="2" t="s">
        <v>994</v>
      </c>
      <c r="R13" s="28">
        <v>44896</v>
      </c>
      <c r="S13" s="2" t="s">
        <v>959</v>
      </c>
      <c r="T13" s="12" t="s">
        <v>124</v>
      </c>
      <c r="U13" s="71">
        <v>44896</v>
      </c>
      <c r="V13" s="21" t="s">
        <v>305</v>
      </c>
      <c r="W13" s="2"/>
      <c r="X13" s="2" t="s">
        <v>995</v>
      </c>
      <c r="Y13" s="22"/>
    </row>
    <row r="14" spans="2:25" ht="85" hidden="1" x14ac:dyDescent="0.2">
      <c r="B14" s="19" t="s">
        <v>996</v>
      </c>
      <c r="C14" s="96" t="s">
        <v>972</v>
      </c>
      <c r="D14" s="42" t="s">
        <v>268</v>
      </c>
      <c r="E14" s="28">
        <v>44609</v>
      </c>
      <c r="F14" s="2" t="s">
        <v>294</v>
      </c>
      <c r="G14" s="2" t="s">
        <v>387</v>
      </c>
      <c r="H14" s="2" t="s">
        <v>584</v>
      </c>
      <c r="I14" s="2" t="s">
        <v>377</v>
      </c>
      <c r="J14" s="2" t="s">
        <v>997</v>
      </c>
      <c r="K14" s="2" t="s">
        <v>998</v>
      </c>
      <c r="L14" s="79" t="s">
        <v>281</v>
      </c>
      <c r="M14" s="12">
        <v>2</v>
      </c>
      <c r="N14" s="12">
        <f t="shared" si="0"/>
        <v>2</v>
      </c>
      <c r="O14" s="12">
        <v>1</v>
      </c>
      <c r="P14" s="12">
        <f t="shared" si="2"/>
        <v>1</v>
      </c>
      <c r="Q14" s="2" t="s">
        <v>999</v>
      </c>
      <c r="R14" s="41">
        <v>44636</v>
      </c>
      <c r="S14" s="2" t="s">
        <v>1000</v>
      </c>
      <c r="T14" s="21" t="s">
        <v>164</v>
      </c>
      <c r="U14" s="42">
        <v>44636</v>
      </c>
      <c r="V14" s="21" t="s">
        <v>1001</v>
      </c>
      <c r="W14" s="2" t="s">
        <v>1002</v>
      </c>
      <c r="X14" s="2" t="s">
        <v>1003</v>
      </c>
      <c r="Y14" s="33">
        <v>44635</v>
      </c>
    </row>
    <row r="15" spans="2:25" ht="68.25" customHeight="1" x14ac:dyDescent="0.2">
      <c r="B15" s="19" t="s">
        <v>1004</v>
      </c>
      <c r="C15" s="96" t="s">
        <v>267</v>
      </c>
      <c r="D15" s="42" t="s">
        <v>268</v>
      </c>
      <c r="E15" s="28">
        <v>44601</v>
      </c>
      <c r="F15" s="2" t="s">
        <v>269</v>
      </c>
      <c r="G15" s="2" t="s">
        <v>84</v>
      </c>
      <c r="H15" s="2" t="s">
        <v>272</v>
      </c>
      <c r="I15" s="2" t="s">
        <v>272</v>
      </c>
      <c r="J15" s="2" t="s">
        <v>1005</v>
      </c>
      <c r="K15" s="2" t="s">
        <v>1006</v>
      </c>
      <c r="L15" s="89" t="s">
        <v>287</v>
      </c>
      <c r="M15" s="12">
        <v>5</v>
      </c>
      <c r="N15" s="12">
        <v>4</v>
      </c>
      <c r="O15" s="12">
        <v>2</v>
      </c>
      <c r="P15" s="12">
        <f t="shared" si="2"/>
        <v>2</v>
      </c>
      <c r="Q15" s="2" t="s">
        <v>1007</v>
      </c>
      <c r="R15" s="41">
        <v>44771</v>
      </c>
      <c r="S15" s="2" t="s">
        <v>1008</v>
      </c>
      <c r="T15" s="12" t="s">
        <v>124</v>
      </c>
      <c r="U15" s="42">
        <v>44771</v>
      </c>
      <c r="V15" s="21" t="s">
        <v>272</v>
      </c>
      <c r="W15" s="2"/>
      <c r="X15" s="2" t="s">
        <v>1009</v>
      </c>
      <c r="Y15" s="33"/>
    </row>
    <row r="16" spans="2:25" ht="68" hidden="1" x14ac:dyDescent="0.2">
      <c r="B16" s="12" t="s">
        <v>1010</v>
      </c>
      <c r="C16" s="96" t="s">
        <v>972</v>
      </c>
      <c r="D16" s="42" t="s">
        <v>268</v>
      </c>
      <c r="E16" s="28">
        <v>44610</v>
      </c>
      <c r="F16" s="2" t="s">
        <v>294</v>
      </c>
      <c r="G16" s="2" t="s">
        <v>387</v>
      </c>
      <c r="H16" s="2" t="s">
        <v>272</v>
      </c>
      <c r="I16" s="2" t="s">
        <v>377</v>
      </c>
      <c r="J16" s="2" t="s">
        <v>1011</v>
      </c>
      <c r="K16" s="2" t="s">
        <v>1012</v>
      </c>
      <c r="L16" s="79" t="s">
        <v>281</v>
      </c>
      <c r="M16" s="12">
        <v>3</v>
      </c>
      <c r="N16" s="12">
        <f t="shared" ref="N16:N79" si="3">M16</f>
        <v>3</v>
      </c>
      <c r="O16" s="12">
        <v>2</v>
      </c>
      <c r="P16" s="12">
        <f t="shared" si="2"/>
        <v>2</v>
      </c>
      <c r="Q16" s="2" t="s">
        <v>1013</v>
      </c>
      <c r="R16" s="41">
        <v>44681</v>
      </c>
      <c r="S16" s="2" t="s">
        <v>1014</v>
      </c>
      <c r="T16" s="21" t="s">
        <v>124</v>
      </c>
      <c r="U16" s="42">
        <v>44681</v>
      </c>
      <c r="V16" s="21" t="s">
        <v>377</v>
      </c>
      <c r="W16" s="2" t="s">
        <v>1002</v>
      </c>
      <c r="X16" s="2" t="s">
        <v>1015</v>
      </c>
      <c r="Y16" s="33">
        <v>44623</v>
      </c>
    </row>
    <row r="17" spans="2:25" ht="119" hidden="1" x14ac:dyDescent="0.2">
      <c r="B17" s="19" t="s">
        <v>1016</v>
      </c>
      <c r="C17" s="96" t="s">
        <v>972</v>
      </c>
      <c r="D17" s="42" t="s">
        <v>268</v>
      </c>
      <c r="E17" s="28">
        <v>44610</v>
      </c>
      <c r="F17" s="2" t="s">
        <v>294</v>
      </c>
      <c r="G17" s="2" t="s">
        <v>387</v>
      </c>
      <c r="H17" s="2" t="s">
        <v>272</v>
      </c>
      <c r="I17" s="2" t="s">
        <v>377</v>
      </c>
      <c r="J17" s="2" t="s">
        <v>1017</v>
      </c>
      <c r="K17" s="2" t="s">
        <v>1018</v>
      </c>
      <c r="L17" s="79" t="s">
        <v>281</v>
      </c>
      <c r="M17" s="12">
        <v>1</v>
      </c>
      <c r="N17" s="12">
        <f t="shared" si="3"/>
        <v>1</v>
      </c>
      <c r="O17" s="12">
        <v>1</v>
      </c>
      <c r="P17" s="12">
        <f t="shared" si="2"/>
        <v>1</v>
      </c>
      <c r="Q17" s="2" t="s">
        <v>1019</v>
      </c>
      <c r="R17" s="72">
        <v>44681</v>
      </c>
      <c r="S17" s="2" t="s">
        <v>1020</v>
      </c>
      <c r="T17" s="12" t="s">
        <v>124</v>
      </c>
      <c r="U17" s="42">
        <v>44681</v>
      </c>
      <c r="V17" s="21" t="s">
        <v>485</v>
      </c>
      <c r="W17" s="2"/>
      <c r="X17" s="2" t="s">
        <v>1021</v>
      </c>
      <c r="Y17" s="33">
        <v>44677</v>
      </c>
    </row>
    <row r="18" spans="2:25" ht="68" hidden="1" x14ac:dyDescent="0.2">
      <c r="B18" s="19" t="s">
        <v>1022</v>
      </c>
      <c r="C18" s="96" t="s">
        <v>279</v>
      </c>
      <c r="D18" s="42" t="s">
        <v>268</v>
      </c>
      <c r="E18" s="28">
        <v>44616</v>
      </c>
      <c r="F18" s="2" t="s">
        <v>303</v>
      </c>
      <c r="G18" s="2" t="s">
        <v>80</v>
      </c>
      <c r="H18" s="2" t="s">
        <v>305</v>
      </c>
      <c r="I18" s="2" t="s">
        <v>305</v>
      </c>
      <c r="J18" s="2" t="s">
        <v>1023</v>
      </c>
      <c r="K18" s="2" t="s">
        <v>1024</v>
      </c>
      <c r="L18" s="79" t="s">
        <v>1002</v>
      </c>
      <c r="M18" s="12">
        <v>1</v>
      </c>
      <c r="N18" s="12">
        <f t="shared" si="3"/>
        <v>1</v>
      </c>
      <c r="O18" s="12">
        <v>1</v>
      </c>
      <c r="P18" s="12">
        <f t="shared" si="2"/>
        <v>1</v>
      </c>
      <c r="Q18" s="2" t="s">
        <v>1025</v>
      </c>
      <c r="R18" s="41">
        <v>44896</v>
      </c>
      <c r="S18" s="2" t="s">
        <v>1026</v>
      </c>
      <c r="T18" s="12" t="s">
        <v>164</v>
      </c>
      <c r="U18" s="41">
        <v>44896</v>
      </c>
      <c r="V18" s="2" t="s">
        <v>305</v>
      </c>
      <c r="W18" s="2" t="s">
        <v>1002</v>
      </c>
      <c r="X18" s="2" t="s">
        <v>1027</v>
      </c>
      <c r="Y18" s="33">
        <v>44623</v>
      </c>
    </row>
    <row r="19" spans="2:25" ht="85" hidden="1" x14ac:dyDescent="0.2">
      <c r="B19" s="19" t="s">
        <v>1028</v>
      </c>
      <c r="C19" s="96" t="s">
        <v>972</v>
      </c>
      <c r="D19" s="42" t="s">
        <v>268</v>
      </c>
      <c r="E19" s="28">
        <v>44616</v>
      </c>
      <c r="F19" s="2" t="s">
        <v>303</v>
      </c>
      <c r="G19" s="2" t="s">
        <v>80</v>
      </c>
      <c r="H19" s="2" t="s">
        <v>305</v>
      </c>
      <c r="I19" s="2" t="s">
        <v>305</v>
      </c>
      <c r="J19" s="76" t="s">
        <v>1029</v>
      </c>
      <c r="K19" s="115" t="s">
        <v>1030</v>
      </c>
      <c r="L19" s="79" t="s">
        <v>287</v>
      </c>
      <c r="M19" s="12">
        <v>4</v>
      </c>
      <c r="N19" s="12">
        <f t="shared" si="3"/>
        <v>4</v>
      </c>
      <c r="O19" s="12">
        <v>1</v>
      </c>
      <c r="P19" s="12">
        <f t="shared" si="2"/>
        <v>1</v>
      </c>
      <c r="Q19" s="2" t="s">
        <v>1031</v>
      </c>
      <c r="R19" s="41">
        <v>44672</v>
      </c>
      <c r="S19" s="2" t="s">
        <v>1032</v>
      </c>
      <c r="T19" s="12" t="s">
        <v>124</v>
      </c>
      <c r="U19" s="42" t="s">
        <v>1033</v>
      </c>
      <c r="V19" s="2" t="s">
        <v>1034</v>
      </c>
      <c r="W19" s="2" t="s">
        <v>434</v>
      </c>
      <c r="X19" s="2" t="s">
        <v>1035</v>
      </c>
      <c r="Y19" s="33">
        <v>44692</v>
      </c>
    </row>
    <row r="20" spans="2:25" ht="119" hidden="1" x14ac:dyDescent="0.2">
      <c r="B20" s="19" t="s">
        <v>1036</v>
      </c>
      <c r="C20" s="96" t="s">
        <v>972</v>
      </c>
      <c r="D20" s="42" t="s">
        <v>268</v>
      </c>
      <c r="E20" s="28">
        <v>44617</v>
      </c>
      <c r="F20" s="2" t="s">
        <v>577</v>
      </c>
      <c r="G20" s="2" t="s">
        <v>387</v>
      </c>
      <c r="H20" s="2" t="s">
        <v>584</v>
      </c>
      <c r="I20" s="2" t="s">
        <v>584</v>
      </c>
      <c r="J20" s="21" t="s">
        <v>1037</v>
      </c>
      <c r="K20" s="2" t="s">
        <v>1038</v>
      </c>
      <c r="L20" s="79" t="s">
        <v>287</v>
      </c>
      <c r="M20" s="12">
        <v>1</v>
      </c>
      <c r="N20" s="12">
        <f t="shared" si="3"/>
        <v>1</v>
      </c>
      <c r="O20" s="12">
        <v>1</v>
      </c>
      <c r="P20" s="12">
        <f t="shared" si="2"/>
        <v>1</v>
      </c>
      <c r="Q20" s="2" t="s">
        <v>1039</v>
      </c>
      <c r="R20" s="41">
        <v>44638</v>
      </c>
      <c r="S20" s="2" t="s">
        <v>1040</v>
      </c>
      <c r="T20" s="12" t="s">
        <v>124</v>
      </c>
      <c r="U20" s="42">
        <v>44638</v>
      </c>
      <c r="V20" s="2" t="s">
        <v>584</v>
      </c>
      <c r="W20" s="2" t="s">
        <v>1041</v>
      </c>
      <c r="X20" s="2" t="s">
        <v>1042</v>
      </c>
      <c r="Y20" s="33">
        <v>44656</v>
      </c>
    </row>
    <row r="21" spans="2:25" ht="85" hidden="1" x14ac:dyDescent="0.2">
      <c r="B21" s="12" t="s">
        <v>1043</v>
      </c>
      <c r="C21" s="12" t="s">
        <v>972</v>
      </c>
      <c r="D21" s="42" t="s">
        <v>268</v>
      </c>
      <c r="E21" s="28">
        <v>44621</v>
      </c>
      <c r="F21" s="2" t="s">
        <v>1044</v>
      </c>
      <c r="G21" s="2" t="s">
        <v>387</v>
      </c>
      <c r="H21" s="2" t="s">
        <v>584</v>
      </c>
      <c r="I21" s="2" t="s">
        <v>377</v>
      </c>
      <c r="J21" s="2" t="s">
        <v>1045</v>
      </c>
      <c r="K21" s="2" t="s">
        <v>1046</v>
      </c>
      <c r="L21" s="89" t="s">
        <v>893</v>
      </c>
      <c r="M21" s="12">
        <v>4</v>
      </c>
      <c r="N21" s="12">
        <f t="shared" si="3"/>
        <v>4</v>
      </c>
      <c r="O21" s="12">
        <v>1</v>
      </c>
      <c r="P21" s="12">
        <f t="shared" si="2"/>
        <v>1</v>
      </c>
      <c r="Q21" s="2" t="s">
        <v>1047</v>
      </c>
      <c r="R21" s="41">
        <v>44711</v>
      </c>
      <c r="S21" s="2" t="s">
        <v>1048</v>
      </c>
      <c r="T21" s="12" t="s">
        <v>124</v>
      </c>
      <c r="U21" s="42">
        <v>44650</v>
      </c>
      <c r="V21" s="2" t="s">
        <v>674</v>
      </c>
      <c r="W21" s="2"/>
      <c r="X21" s="2" t="s">
        <v>1049</v>
      </c>
      <c r="Y21" s="33">
        <v>44704</v>
      </c>
    </row>
    <row r="22" spans="2:25" ht="102" x14ac:dyDescent="0.2">
      <c r="B22" s="19" t="s">
        <v>1050</v>
      </c>
      <c r="C22" s="96" t="s">
        <v>267</v>
      </c>
      <c r="D22" s="42" t="s">
        <v>268</v>
      </c>
      <c r="E22" s="28">
        <v>44609</v>
      </c>
      <c r="F22" s="2" t="s">
        <v>329</v>
      </c>
      <c r="G22" s="2" t="s">
        <v>84</v>
      </c>
      <c r="H22" s="2" t="s">
        <v>339</v>
      </c>
      <c r="I22" s="2" t="s">
        <v>339</v>
      </c>
      <c r="J22" s="21" t="s">
        <v>1051</v>
      </c>
      <c r="K22" s="21" t="s">
        <v>1052</v>
      </c>
      <c r="L22" s="12" t="s">
        <v>287</v>
      </c>
      <c r="M22" s="12">
        <v>2</v>
      </c>
      <c r="N22" s="12">
        <f t="shared" si="3"/>
        <v>2</v>
      </c>
      <c r="O22" s="12">
        <v>1</v>
      </c>
      <c r="P22" s="12">
        <f t="shared" si="2"/>
        <v>1</v>
      </c>
      <c r="Q22" s="73" t="s">
        <v>1053</v>
      </c>
      <c r="R22" s="41">
        <v>44742</v>
      </c>
      <c r="S22" s="73" t="s">
        <v>1432</v>
      </c>
      <c r="T22" s="81" t="s">
        <v>124</v>
      </c>
      <c r="U22" s="42">
        <v>44742</v>
      </c>
      <c r="V22" s="21" t="s">
        <v>339</v>
      </c>
      <c r="W22" s="2"/>
      <c r="X22" s="2" t="s">
        <v>1054</v>
      </c>
      <c r="Y22" s="33"/>
    </row>
    <row r="23" spans="2:25" ht="68" x14ac:dyDescent="0.2">
      <c r="B23" s="12" t="s">
        <v>1055</v>
      </c>
      <c r="C23" s="81" t="s">
        <v>267</v>
      </c>
      <c r="D23" s="42" t="s">
        <v>268</v>
      </c>
      <c r="E23" s="28">
        <v>44609</v>
      </c>
      <c r="F23" s="2" t="s">
        <v>280</v>
      </c>
      <c r="G23" s="2" t="s">
        <v>387</v>
      </c>
      <c r="H23" s="2" t="s">
        <v>272</v>
      </c>
      <c r="I23" s="2" t="s">
        <v>377</v>
      </c>
      <c r="J23" s="2" t="s">
        <v>1056</v>
      </c>
      <c r="K23" s="2" t="s">
        <v>1057</v>
      </c>
      <c r="L23" s="89" t="s">
        <v>281</v>
      </c>
      <c r="M23" s="12">
        <v>1</v>
      </c>
      <c r="N23" s="12">
        <f t="shared" si="3"/>
        <v>1</v>
      </c>
      <c r="O23" s="12">
        <v>1</v>
      </c>
      <c r="P23" s="12">
        <f t="shared" si="2"/>
        <v>1</v>
      </c>
      <c r="Q23" s="2" t="s">
        <v>1058</v>
      </c>
      <c r="R23" s="41">
        <v>44926</v>
      </c>
      <c r="S23" s="2" t="s">
        <v>1059</v>
      </c>
      <c r="T23" s="12" t="s">
        <v>164</v>
      </c>
      <c r="U23" s="42" t="s">
        <v>536</v>
      </c>
      <c r="V23" s="21" t="s">
        <v>282</v>
      </c>
      <c r="W23" s="2"/>
      <c r="X23" s="2"/>
      <c r="Y23" s="33"/>
    </row>
    <row r="24" spans="2:25" hidden="1" x14ac:dyDescent="0.2">
      <c r="B24" s="12"/>
      <c r="C24" s="12"/>
      <c r="D24" s="42"/>
      <c r="E24" s="28"/>
      <c r="F24" s="2"/>
      <c r="G24" s="2"/>
      <c r="H24" s="2"/>
      <c r="I24" s="2"/>
      <c r="J24" s="2"/>
      <c r="K24" s="2"/>
      <c r="L24" s="12"/>
      <c r="M24" s="12"/>
      <c r="N24" s="12">
        <f t="shared" si="3"/>
        <v>0</v>
      </c>
      <c r="O24" s="12"/>
      <c r="P24" s="12">
        <f t="shared" si="2"/>
        <v>0</v>
      </c>
      <c r="Q24" s="2"/>
      <c r="R24" s="41"/>
      <c r="S24" s="2"/>
      <c r="T24" s="12"/>
      <c r="U24" s="12"/>
      <c r="V24" s="2"/>
      <c r="W24" s="2"/>
      <c r="X24" s="2"/>
      <c r="Y24" s="33"/>
    </row>
    <row r="25" spans="2:25" hidden="1" x14ac:dyDescent="0.2">
      <c r="B25" s="12"/>
      <c r="C25" s="12"/>
      <c r="D25" s="42"/>
      <c r="E25" s="28"/>
      <c r="F25" s="2"/>
      <c r="G25" s="2"/>
      <c r="H25" s="2"/>
      <c r="I25" s="2"/>
      <c r="J25" s="2"/>
      <c r="K25" s="2"/>
      <c r="L25" s="12"/>
      <c r="M25" s="12"/>
      <c r="N25" s="12">
        <f t="shared" si="3"/>
        <v>0</v>
      </c>
      <c r="O25" s="12"/>
      <c r="P25" s="12">
        <f t="shared" si="2"/>
        <v>0</v>
      </c>
      <c r="Q25" s="2"/>
      <c r="R25" s="41"/>
      <c r="S25" s="2"/>
      <c r="T25" s="12"/>
      <c r="U25" s="12"/>
      <c r="V25" s="2"/>
      <c r="W25" s="2"/>
      <c r="X25" s="2"/>
      <c r="Y25" s="33"/>
    </row>
    <row r="26" spans="2:25" hidden="1" x14ac:dyDescent="0.2">
      <c r="B26" s="12"/>
      <c r="C26" s="12"/>
      <c r="D26" s="42"/>
      <c r="E26" s="28"/>
      <c r="F26" s="2"/>
      <c r="G26" s="2"/>
      <c r="H26" s="2"/>
      <c r="I26" s="2"/>
      <c r="J26" s="2"/>
      <c r="K26" s="2"/>
      <c r="L26" s="12"/>
      <c r="M26" s="12"/>
      <c r="N26" s="12">
        <f t="shared" si="3"/>
        <v>0</v>
      </c>
      <c r="O26" s="12"/>
      <c r="P26" s="12">
        <f t="shared" si="2"/>
        <v>0</v>
      </c>
      <c r="Q26" s="2"/>
      <c r="R26" s="41"/>
      <c r="S26" s="2"/>
      <c r="T26" s="12"/>
      <c r="U26" s="12"/>
      <c r="V26" s="2"/>
      <c r="W26" s="2"/>
      <c r="X26" s="2"/>
      <c r="Y26" s="33"/>
    </row>
    <row r="27" spans="2:25" hidden="1" x14ac:dyDescent="0.2">
      <c r="B27" s="12"/>
      <c r="C27" s="12"/>
      <c r="D27" s="42"/>
      <c r="E27" s="28"/>
      <c r="F27" s="2"/>
      <c r="G27" s="2"/>
      <c r="H27" s="2"/>
      <c r="I27" s="2"/>
      <c r="J27" s="2"/>
      <c r="K27" s="2"/>
      <c r="L27" s="12"/>
      <c r="M27" s="12"/>
      <c r="N27" s="12">
        <f t="shared" si="3"/>
        <v>0</v>
      </c>
      <c r="O27" s="12"/>
      <c r="P27" s="12">
        <f t="shared" si="2"/>
        <v>0</v>
      </c>
      <c r="Q27" s="2"/>
      <c r="R27" s="41"/>
      <c r="S27" s="2"/>
      <c r="T27" s="12"/>
      <c r="U27" s="12"/>
      <c r="V27" s="2"/>
      <c r="W27" s="2"/>
      <c r="X27" s="2"/>
      <c r="Y27" s="33"/>
    </row>
    <row r="28" spans="2:25" hidden="1" x14ac:dyDescent="0.2">
      <c r="B28" s="12"/>
      <c r="C28" s="12"/>
      <c r="D28" s="42"/>
      <c r="E28" s="28"/>
      <c r="F28" s="2"/>
      <c r="G28" s="2"/>
      <c r="H28" s="2"/>
      <c r="I28" s="2"/>
      <c r="J28" s="2"/>
      <c r="K28" s="2"/>
      <c r="L28" s="12"/>
      <c r="M28" s="12"/>
      <c r="N28" s="12">
        <f t="shared" si="3"/>
        <v>0</v>
      </c>
      <c r="O28" s="12"/>
      <c r="P28" s="12">
        <f t="shared" si="2"/>
        <v>0</v>
      </c>
      <c r="Q28" s="2"/>
      <c r="R28" s="41"/>
      <c r="S28" s="2"/>
      <c r="T28" s="12"/>
      <c r="U28" s="12"/>
      <c r="V28" s="2"/>
      <c r="W28" s="2"/>
      <c r="X28" s="2"/>
      <c r="Y28" s="33"/>
    </row>
    <row r="29" spans="2:25" hidden="1" x14ac:dyDescent="0.2">
      <c r="B29" s="12"/>
      <c r="C29" s="12"/>
      <c r="D29" s="42"/>
      <c r="E29" s="28"/>
      <c r="F29" s="2"/>
      <c r="G29" s="2"/>
      <c r="H29" s="2"/>
      <c r="I29" s="2"/>
      <c r="J29" s="2"/>
      <c r="K29" s="2"/>
      <c r="L29" s="12"/>
      <c r="M29" s="12"/>
      <c r="N29" s="12">
        <f t="shared" si="3"/>
        <v>0</v>
      </c>
      <c r="O29" s="12"/>
      <c r="P29" s="12">
        <f t="shared" si="2"/>
        <v>0</v>
      </c>
      <c r="Q29" s="2"/>
      <c r="R29" s="41"/>
      <c r="S29" s="2"/>
      <c r="T29" s="12"/>
      <c r="U29" s="12"/>
      <c r="V29" s="2"/>
      <c r="W29" s="2"/>
      <c r="X29" s="2"/>
      <c r="Y29" s="33"/>
    </row>
    <row r="30" spans="2:25" hidden="1" x14ac:dyDescent="0.2">
      <c r="B30" s="12"/>
      <c r="C30" s="12"/>
      <c r="D30" s="42"/>
      <c r="E30" s="28"/>
      <c r="F30" s="2"/>
      <c r="G30" s="2"/>
      <c r="H30" s="2"/>
      <c r="I30" s="2"/>
      <c r="J30" s="2"/>
      <c r="K30" s="2"/>
      <c r="L30" s="12"/>
      <c r="M30" s="12"/>
      <c r="N30" s="12">
        <f t="shared" si="3"/>
        <v>0</v>
      </c>
      <c r="O30" s="12"/>
      <c r="P30" s="12">
        <f t="shared" si="2"/>
        <v>0</v>
      </c>
      <c r="Q30" s="2"/>
      <c r="R30" s="41"/>
      <c r="S30" s="2"/>
      <c r="T30" s="12"/>
      <c r="U30" s="12"/>
      <c r="V30" s="2"/>
      <c r="W30" s="2"/>
      <c r="X30" s="2"/>
      <c r="Y30" s="33"/>
    </row>
    <row r="31" spans="2:25" hidden="1" x14ac:dyDescent="0.2">
      <c r="B31" s="12"/>
      <c r="C31" s="12"/>
      <c r="D31" s="42"/>
      <c r="E31" s="28"/>
      <c r="F31" s="2"/>
      <c r="G31" s="2"/>
      <c r="H31" s="2"/>
      <c r="I31" s="2"/>
      <c r="J31" s="2"/>
      <c r="K31" s="2"/>
      <c r="L31" s="12"/>
      <c r="M31" s="12"/>
      <c r="N31" s="12">
        <f t="shared" si="3"/>
        <v>0</v>
      </c>
      <c r="O31" s="12"/>
      <c r="P31" s="12">
        <f t="shared" si="2"/>
        <v>0</v>
      </c>
      <c r="Q31" s="2"/>
      <c r="R31" s="41"/>
      <c r="S31" s="2"/>
      <c r="T31" s="12"/>
      <c r="U31" s="12"/>
      <c r="V31" s="2"/>
      <c r="W31" s="2"/>
      <c r="X31" s="2"/>
      <c r="Y31" s="33"/>
    </row>
    <row r="32" spans="2:25" hidden="1" x14ac:dyDescent="0.2">
      <c r="B32" s="12"/>
      <c r="C32" s="12"/>
      <c r="D32" s="42"/>
      <c r="E32" s="28"/>
      <c r="F32" s="2"/>
      <c r="G32" s="2"/>
      <c r="H32" s="2"/>
      <c r="I32" s="2"/>
      <c r="J32" s="2"/>
      <c r="K32" s="2"/>
      <c r="L32" s="12"/>
      <c r="M32" s="12"/>
      <c r="N32" s="12">
        <f t="shared" si="3"/>
        <v>0</v>
      </c>
      <c r="O32" s="12"/>
      <c r="P32" s="12">
        <f t="shared" si="2"/>
        <v>0</v>
      </c>
      <c r="Q32" s="2"/>
      <c r="R32" s="41"/>
      <c r="S32" s="2"/>
      <c r="T32" s="12"/>
      <c r="U32" s="12"/>
      <c r="V32" s="2"/>
      <c r="W32" s="2"/>
      <c r="X32" s="2"/>
      <c r="Y32" s="33"/>
    </row>
    <row r="33" spans="2:25" hidden="1" x14ac:dyDescent="0.2">
      <c r="B33" s="12"/>
      <c r="C33" s="12"/>
      <c r="D33" s="42"/>
      <c r="E33" s="28"/>
      <c r="F33" s="2"/>
      <c r="G33" s="2"/>
      <c r="H33" s="2"/>
      <c r="I33" s="2"/>
      <c r="J33" s="2"/>
      <c r="K33" s="2"/>
      <c r="L33" s="12"/>
      <c r="M33" s="12"/>
      <c r="N33" s="12">
        <f t="shared" si="3"/>
        <v>0</v>
      </c>
      <c r="O33" s="12"/>
      <c r="P33" s="12">
        <f t="shared" si="2"/>
        <v>0</v>
      </c>
      <c r="Q33" s="2"/>
      <c r="R33" s="41"/>
      <c r="S33" s="2"/>
      <c r="T33" s="12"/>
      <c r="U33" s="12"/>
      <c r="V33" s="2"/>
      <c r="W33" s="2"/>
      <c r="X33" s="2"/>
      <c r="Y33" s="33"/>
    </row>
    <row r="34" spans="2:25" hidden="1" x14ac:dyDescent="0.2">
      <c r="B34" s="12"/>
      <c r="C34" s="12"/>
      <c r="D34" s="42"/>
      <c r="E34" s="28"/>
      <c r="F34" s="2"/>
      <c r="G34" s="2"/>
      <c r="H34" s="2"/>
      <c r="I34" s="2"/>
      <c r="J34" s="2"/>
      <c r="K34" s="2"/>
      <c r="L34" s="12"/>
      <c r="M34" s="12"/>
      <c r="N34" s="12">
        <f t="shared" si="3"/>
        <v>0</v>
      </c>
      <c r="O34" s="12"/>
      <c r="P34" s="12">
        <f t="shared" si="2"/>
        <v>0</v>
      </c>
      <c r="Q34" s="2"/>
      <c r="R34" s="41"/>
      <c r="S34" s="2"/>
      <c r="T34" s="12"/>
      <c r="U34" s="12"/>
      <c r="V34" s="2"/>
      <c r="W34" s="2"/>
      <c r="X34" s="2"/>
      <c r="Y34" s="33"/>
    </row>
    <row r="35" spans="2:25" hidden="1" x14ac:dyDescent="0.2">
      <c r="B35" s="12"/>
      <c r="C35" s="12"/>
      <c r="D35" s="42"/>
      <c r="E35" s="28"/>
      <c r="F35" s="2"/>
      <c r="G35" s="2"/>
      <c r="H35" s="2"/>
      <c r="I35" s="2"/>
      <c r="J35" s="2"/>
      <c r="K35" s="2"/>
      <c r="L35" s="12"/>
      <c r="M35" s="12"/>
      <c r="N35" s="12">
        <f t="shared" si="3"/>
        <v>0</v>
      </c>
      <c r="O35" s="12"/>
      <c r="P35" s="12">
        <f t="shared" si="2"/>
        <v>0</v>
      </c>
      <c r="Q35" s="2"/>
      <c r="R35" s="41"/>
      <c r="S35" s="2"/>
      <c r="T35" s="12"/>
      <c r="U35" s="12"/>
      <c r="V35" s="2"/>
      <c r="W35" s="2"/>
      <c r="X35" s="2"/>
      <c r="Y35" s="33"/>
    </row>
    <row r="36" spans="2:25" hidden="1" x14ac:dyDescent="0.2">
      <c r="B36" s="12"/>
      <c r="C36" s="12"/>
      <c r="D36" s="42"/>
      <c r="E36" s="28"/>
      <c r="F36" s="2"/>
      <c r="G36" s="2"/>
      <c r="H36" s="2"/>
      <c r="I36" s="2"/>
      <c r="J36" s="2"/>
      <c r="K36" s="2"/>
      <c r="L36" s="12"/>
      <c r="M36" s="12"/>
      <c r="N36" s="12">
        <f t="shared" si="3"/>
        <v>0</v>
      </c>
      <c r="O36" s="12"/>
      <c r="P36" s="12">
        <f t="shared" si="2"/>
        <v>0</v>
      </c>
      <c r="Q36" s="2"/>
      <c r="R36" s="41"/>
      <c r="S36" s="2"/>
      <c r="T36" s="12"/>
      <c r="U36" s="12"/>
      <c r="V36" s="2"/>
      <c r="W36" s="2"/>
      <c r="X36" s="2"/>
      <c r="Y36" s="33"/>
    </row>
    <row r="37" spans="2:25" hidden="1" x14ac:dyDescent="0.2">
      <c r="B37" s="12"/>
      <c r="C37" s="12"/>
      <c r="D37" s="42"/>
      <c r="E37" s="28"/>
      <c r="F37" s="2"/>
      <c r="G37" s="2"/>
      <c r="H37" s="2"/>
      <c r="I37" s="2"/>
      <c r="J37" s="2"/>
      <c r="K37" s="2"/>
      <c r="L37" s="12"/>
      <c r="M37" s="12"/>
      <c r="N37" s="12">
        <f t="shared" si="3"/>
        <v>0</v>
      </c>
      <c r="O37" s="12"/>
      <c r="P37" s="12">
        <f t="shared" si="2"/>
        <v>0</v>
      </c>
      <c r="Q37" s="2"/>
      <c r="R37" s="41"/>
      <c r="S37" s="2"/>
      <c r="T37" s="12"/>
      <c r="U37" s="12"/>
      <c r="V37" s="2"/>
      <c r="W37" s="2"/>
      <c r="X37" s="2"/>
      <c r="Y37" s="33"/>
    </row>
    <row r="38" spans="2:25" hidden="1" x14ac:dyDescent="0.2">
      <c r="B38" s="12"/>
      <c r="C38" s="12"/>
      <c r="D38" s="42"/>
      <c r="E38" s="28"/>
      <c r="F38" s="2"/>
      <c r="G38" s="2"/>
      <c r="H38" s="2"/>
      <c r="I38" s="2"/>
      <c r="J38" s="2"/>
      <c r="K38" s="2"/>
      <c r="L38" s="12"/>
      <c r="M38" s="12"/>
      <c r="N38" s="12">
        <f t="shared" si="3"/>
        <v>0</v>
      </c>
      <c r="O38" s="12"/>
      <c r="P38" s="12">
        <f t="shared" si="2"/>
        <v>0</v>
      </c>
      <c r="Q38" s="2"/>
      <c r="R38" s="41"/>
      <c r="S38" s="2"/>
      <c r="T38" s="12"/>
      <c r="U38" s="12"/>
      <c r="V38" s="2"/>
      <c r="W38" s="2"/>
      <c r="X38" s="2"/>
      <c r="Y38" s="33"/>
    </row>
    <row r="39" spans="2:25" hidden="1" x14ac:dyDescent="0.2">
      <c r="B39" s="12"/>
      <c r="C39" s="12"/>
      <c r="D39" s="42"/>
      <c r="E39" s="28"/>
      <c r="F39" s="2"/>
      <c r="G39" s="2"/>
      <c r="H39" s="2"/>
      <c r="I39" s="2"/>
      <c r="J39" s="2"/>
      <c r="K39" s="2"/>
      <c r="L39" s="12"/>
      <c r="M39" s="12"/>
      <c r="N39" s="12">
        <f t="shared" si="3"/>
        <v>0</v>
      </c>
      <c r="O39" s="12"/>
      <c r="P39" s="12">
        <f t="shared" si="2"/>
        <v>0</v>
      </c>
      <c r="Q39" s="2"/>
      <c r="R39" s="41"/>
      <c r="S39" s="2"/>
      <c r="T39" s="12"/>
      <c r="U39" s="12"/>
      <c r="V39" s="2"/>
      <c r="W39" s="2"/>
      <c r="X39" s="2"/>
      <c r="Y39" s="33"/>
    </row>
    <row r="40" spans="2:25" hidden="1" x14ac:dyDescent="0.2">
      <c r="B40" s="12"/>
      <c r="C40" s="12"/>
      <c r="D40" s="42"/>
      <c r="E40" s="28"/>
      <c r="F40" s="2"/>
      <c r="G40" s="2"/>
      <c r="H40" s="2"/>
      <c r="I40" s="2"/>
      <c r="J40" s="2"/>
      <c r="K40" s="2"/>
      <c r="L40" s="12"/>
      <c r="M40" s="12"/>
      <c r="N40" s="12">
        <f t="shared" si="3"/>
        <v>0</v>
      </c>
      <c r="O40" s="12"/>
      <c r="P40" s="12">
        <f t="shared" si="2"/>
        <v>0</v>
      </c>
      <c r="Q40" s="2"/>
      <c r="R40" s="41"/>
      <c r="S40" s="2"/>
      <c r="T40" s="12"/>
      <c r="U40" s="12"/>
      <c r="V40" s="2"/>
      <c r="W40" s="2"/>
      <c r="X40" s="2"/>
      <c r="Y40" s="33"/>
    </row>
    <row r="41" spans="2:25" hidden="1" x14ac:dyDescent="0.2">
      <c r="B41" s="12"/>
      <c r="C41" s="12"/>
      <c r="D41" s="42"/>
      <c r="E41" s="28"/>
      <c r="F41" s="2"/>
      <c r="G41" s="2"/>
      <c r="H41" s="2"/>
      <c r="I41" s="2"/>
      <c r="J41" s="2"/>
      <c r="K41" s="2"/>
      <c r="L41" s="12"/>
      <c r="M41" s="12"/>
      <c r="N41" s="12">
        <f t="shared" si="3"/>
        <v>0</v>
      </c>
      <c r="O41" s="12"/>
      <c r="P41" s="12">
        <f t="shared" si="2"/>
        <v>0</v>
      </c>
      <c r="Q41" s="2"/>
      <c r="R41" s="41"/>
      <c r="S41" s="2"/>
      <c r="T41" s="12"/>
      <c r="U41" s="12"/>
      <c r="V41" s="2"/>
      <c r="W41" s="2"/>
      <c r="X41" s="2"/>
      <c r="Y41" s="33"/>
    </row>
    <row r="42" spans="2:25" hidden="1" x14ac:dyDescent="0.2">
      <c r="B42" s="12"/>
      <c r="C42" s="12"/>
      <c r="D42" s="42"/>
      <c r="E42" s="28"/>
      <c r="F42" s="2"/>
      <c r="G42" s="2"/>
      <c r="H42" s="2"/>
      <c r="I42" s="2"/>
      <c r="J42" s="2"/>
      <c r="K42" s="2"/>
      <c r="L42" s="12"/>
      <c r="M42" s="12"/>
      <c r="N42" s="12">
        <f t="shared" si="3"/>
        <v>0</v>
      </c>
      <c r="O42" s="12"/>
      <c r="P42" s="12">
        <f t="shared" si="2"/>
        <v>0</v>
      </c>
      <c r="Q42" s="2"/>
      <c r="R42" s="41"/>
      <c r="S42" s="2"/>
      <c r="T42" s="12"/>
      <c r="U42" s="12"/>
      <c r="V42" s="2"/>
      <c r="W42" s="2"/>
      <c r="X42" s="2"/>
      <c r="Y42" s="33"/>
    </row>
    <row r="43" spans="2:25" hidden="1" x14ac:dyDescent="0.2">
      <c r="B43" s="12"/>
      <c r="C43" s="12"/>
      <c r="D43" s="42"/>
      <c r="E43" s="28"/>
      <c r="F43" s="2"/>
      <c r="G43" s="2"/>
      <c r="H43" s="2"/>
      <c r="I43" s="2"/>
      <c r="J43" s="2"/>
      <c r="K43" s="2"/>
      <c r="L43" s="12"/>
      <c r="M43" s="12"/>
      <c r="N43" s="12">
        <f t="shared" si="3"/>
        <v>0</v>
      </c>
      <c r="O43" s="12"/>
      <c r="P43" s="12">
        <f t="shared" si="2"/>
        <v>0</v>
      </c>
      <c r="Q43" s="2"/>
      <c r="R43" s="41"/>
      <c r="S43" s="2"/>
      <c r="T43" s="12"/>
      <c r="U43" s="12"/>
      <c r="V43" s="2"/>
      <c r="W43" s="2"/>
      <c r="X43" s="2"/>
      <c r="Y43" s="33"/>
    </row>
    <row r="44" spans="2:25" hidden="1" x14ac:dyDescent="0.2">
      <c r="B44" s="12"/>
      <c r="C44" s="12"/>
      <c r="D44" s="42"/>
      <c r="E44" s="28"/>
      <c r="F44" s="2"/>
      <c r="G44" s="2"/>
      <c r="H44" s="2"/>
      <c r="I44" s="2"/>
      <c r="J44" s="2"/>
      <c r="K44" s="2"/>
      <c r="L44" s="12"/>
      <c r="M44" s="12"/>
      <c r="N44" s="12">
        <f t="shared" si="3"/>
        <v>0</v>
      </c>
      <c r="O44" s="12"/>
      <c r="P44" s="12">
        <f t="shared" si="2"/>
        <v>0</v>
      </c>
      <c r="Q44" s="2"/>
      <c r="R44" s="41"/>
      <c r="S44" s="2"/>
      <c r="T44" s="12"/>
      <c r="U44" s="12"/>
      <c r="V44" s="2"/>
      <c r="W44" s="2"/>
      <c r="X44" s="2"/>
      <c r="Y44" s="33"/>
    </row>
    <row r="45" spans="2:25" hidden="1" x14ac:dyDescent="0.2">
      <c r="B45" s="12"/>
      <c r="C45" s="12"/>
      <c r="D45" s="42"/>
      <c r="E45" s="28"/>
      <c r="F45" s="2"/>
      <c r="G45" s="2"/>
      <c r="H45" s="2"/>
      <c r="I45" s="2"/>
      <c r="J45" s="2"/>
      <c r="K45" s="2"/>
      <c r="L45" s="12"/>
      <c r="M45" s="12"/>
      <c r="N45" s="12">
        <f t="shared" si="3"/>
        <v>0</v>
      </c>
      <c r="O45" s="12"/>
      <c r="P45" s="12">
        <f t="shared" si="2"/>
        <v>0</v>
      </c>
      <c r="Q45" s="2"/>
      <c r="R45" s="41"/>
      <c r="S45" s="2"/>
      <c r="T45" s="12"/>
      <c r="U45" s="12"/>
      <c r="V45" s="2"/>
      <c r="W45" s="2"/>
      <c r="X45" s="2"/>
      <c r="Y45" s="33"/>
    </row>
    <row r="46" spans="2:25" hidden="1" x14ac:dyDescent="0.2">
      <c r="B46" s="12"/>
      <c r="C46" s="12"/>
      <c r="D46" s="42"/>
      <c r="E46" s="28"/>
      <c r="F46" s="2"/>
      <c r="G46" s="2"/>
      <c r="H46" s="2"/>
      <c r="I46" s="2"/>
      <c r="J46" s="2"/>
      <c r="K46" s="2"/>
      <c r="L46" s="12"/>
      <c r="M46" s="12"/>
      <c r="N46" s="12">
        <f t="shared" si="3"/>
        <v>0</v>
      </c>
      <c r="O46" s="12"/>
      <c r="P46" s="12">
        <f t="shared" si="2"/>
        <v>0</v>
      </c>
      <c r="Q46" s="2"/>
      <c r="R46" s="41"/>
      <c r="S46" s="2"/>
      <c r="T46" s="12"/>
      <c r="U46" s="12"/>
      <c r="V46" s="2"/>
      <c r="W46" s="2"/>
      <c r="X46" s="2"/>
      <c r="Y46" s="33"/>
    </row>
    <row r="47" spans="2:25" hidden="1" x14ac:dyDescent="0.2">
      <c r="B47" s="12"/>
      <c r="C47" s="12"/>
      <c r="D47" s="42"/>
      <c r="E47" s="28"/>
      <c r="F47" s="2"/>
      <c r="G47" s="2"/>
      <c r="H47" s="2"/>
      <c r="I47" s="2"/>
      <c r="J47" s="2"/>
      <c r="K47" s="2"/>
      <c r="L47" s="12"/>
      <c r="M47" s="12"/>
      <c r="N47" s="12">
        <f t="shared" si="3"/>
        <v>0</v>
      </c>
      <c r="O47" s="12"/>
      <c r="P47" s="12">
        <f t="shared" si="2"/>
        <v>0</v>
      </c>
      <c r="Q47" s="2"/>
      <c r="R47" s="41"/>
      <c r="S47" s="2"/>
      <c r="T47" s="12"/>
      <c r="U47" s="12"/>
      <c r="V47" s="2"/>
      <c r="W47" s="2"/>
      <c r="X47" s="2"/>
      <c r="Y47" s="33"/>
    </row>
    <row r="48" spans="2:25" hidden="1" x14ac:dyDescent="0.2">
      <c r="B48" s="12"/>
      <c r="C48" s="12"/>
      <c r="D48" s="42"/>
      <c r="E48" s="28"/>
      <c r="F48" s="2"/>
      <c r="G48" s="2"/>
      <c r="H48" s="2"/>
      <c r="I48" s="2"/>
      <c r="J48" s="2"/>
      <c r="K48" s="2"/>
      <c r="L48" s="12"/>
      <c r="M48" s="12"/>
      <c r="N48" s="12">
        <f t="shared" si="3"/>
        <v>0</v>
      </c>
      <c r="O48" s="12"/>
      <c r="P48" s="12">
        <f t="shared" si="2"/>
        <v>0</v>
      </c>
      <c r="Q48" s="2"/>
      <c r="R48" s="41"/>
      <c r="S48" s="2"/>
      <c r="T48" s="12"/>
      <c r="U48" s="12"/>
      <c r="V48" s="2"/>
      <c r="W48" s="2"/>
      <c r="X48" s="2"/>
      <c r="Y48" s="33"/>
    </row>
    <row r="49" spans="2:25" hidden="1" x14ac:dyDescent="0.2">
      <c r="B49" s="12"/>
      <c r="C49" s="12"/>
      <c r="D49" s="42"/>
      <c r="E49" s="28"/>
      <c r="F49" s="2"/>
      <c r="G49" s="2"/>
      <c r="H49" s="2"/>
      <c r="I49" s="2"/>
      <c r="J49" s="2"/>
      <c r="K49" s="2"/>
      <c r="L49" s="12"/>
      <c r="M49" s="12"/>
      <c r="N49" s="12">
        <f t="shared" si="3"/>
        <v>0</v>
      </c>
      <c r="O49" s="12"/>
      <c r="P49" s="12">
        <f t="shared" si="2"/>
        <v>0</v>
      </c>
      <c r="Q49" s="2"/>
      <c r="R49" s="41"/>
      <c r="S49" s="2"/>
      <c r="T49" s="12"/>
      <c r="U49" s="12"/>
      <c r="V49" s="2"/>
      <c r="W49" s="2"/>
      <c r="X49" s="2"/>
      <c r="Y49" s="33"/>
    </row>
    <row r="50" spans="2:25" hidden="1" x14ac:dyDescent="0.2">
      <c r="B50" s="12"/>
      <c r="C50" s="12"/>
      <c r="D50" s="42"/>
      <c r="E50" s="28"/>
      <c r="F50" s="2"/>
      <c r="G50" s="2"/>
      <c r="H50" s="2"/>
      <c r="I50" s="2"/>
      <c r="J50" s="2"/>
      <c r="K50" s="2"/>
      <c r="L50" s="12"/>
      <c r="M50" s="12"/>
      <c r="N50" s="12">
        <f t="shared" si="3"/>
        <v>0</v>
      </c>
      <c r="O50" s="12"/>
      <c r="P50" s="12">
        <f t="shared" si="2"/>
        <v>0</v>
      </c>
      <c r="Q50" s="2"/>
      <c r="R50" s="41"/>
      <c r="S50" s="2"/>
      <c r="T50" s="12"/>
      <c r="U50" s="12"/>
      <c r="V50" s="2"/>
      <c r="W50" s="2"/>
      <c r="X50" s="2"/>
      <c r="Y50" s="33"/>
    </row>
    <row r="51" spans="2:25" hidden="1" x14ac:dyDescent="0.2">
      <c r="B51" s="12"/>
      <c r="C51" s="12"/>
      <c r="D51" s="42"/>
      <c r="E51" s="28"/>
      <c r="F51" s="2"/>
      <c r="G51" s="2"/>
      <c r="H51" s="2"/>
      <c r="I51" s="2"/>
      <c r="J51" s="2"/>
      <c r="K51" s="2"/>
      <c r="L51" s="12"/>
      <c r="M51" s="12"/>
      <c r="N51" s="12">
        <f t="shared" si="3"/>
        <v>0</v>
      </c>
      <c r="O51" s="12"/>
      <c r="P51" s="12">
        <f t="shared" si="2"/>
        <v>0</v>
      </c>
      <c r="Q51" s="2"/>
      <c r="R51" s="41"/>
      <c r="S51" s="2"/>
      <c r="T51" s="12"/>
      <c r="U51" s="12"/>
      <c r="V51" s="2"/>
      <c r="W51" s="2"/>
      <c r="X51" s="2"/>
      <c r="Y51" s="33"/>
    </row>
    <row r="52" spans="2:25" hidden="1" x14ac:dyDescent="0.2">
      <c r="B52" s="12"/>
      <c r="C52" s="12"/>
      <c r="D52" s="42"/>
      <c r="E52" s="28"/>
      <c r="F52" s="2"/>
      <c r="G52" s="2"/>
      <c r="H52" s="2"/>
      <c r="I52" s="2"/>
      <c r="J52" s="2"/>
      <c r="K52" s="2"/>
      <c r="L52" s="12"/>
      <c r="M52" s="12"/>
      <c r="N52" s="12">
        <f t="shared" si="3"/>
        <v>0</v>
      </c>
      <c r="O52" s="12"/>
      <c r="P52" s="12">
        <f t="shared" si="2"/>
        <v>0</v>
      </c>
      <c r="Q52" s="2"/>
      <c r="R52" s="41"/>
      <c r="S52" s="2"/>
      <c r="T52" s="12"/>
      <c r="U52" s="12"/>
      <c r="V52" s="2"/>
      <c r="W52" s="2"/>
      <c r="X52" s="2"/>
      <c r="Y52" s="33"/>
    </row>
    <row r="53" spans="2:25" hidden="1" x14ac:dyDescent="0.2">
      <c r="B53" s="12"/>
      <c r="C53" s="12"/>
      <c r="D53" s="42"/>
      <c r="E53" s="28"/>
      <c r="F53" s="2"/>
      <c r="G53" s="2"/>
      <c r="H53" s="2"/>
      <c r="I53" s="2"/>
      <c r="J53" s="2"/>
      <c r="K53" s="2"/>
      <c r="L53" s="12"/>
      <c r="M53" s="12"/>
      <c r="N53" s="12">
        <f t="shared" si="3"/>
        <v>0</v>
      </c>
      <c r="O53" s="12"/>
      <c r="P53" s="12">
        <f t="shared" si="2"/>
        <v>0</v>
      </c>
      <c r="Q53" s="2"/>
      <c r="R53" s="41"/>
      <c r="S53" s="2"/>
      <c r="T53" s="12"/>
      <c r="U53" s="12"/>
      <c r="V53" s="2"/>
      <c r="W53" s="2"/>
      <c r="X53" s="2"/>
      <c r="Y53" s="33"/>
    </row>
    <row r="54" spans="2:25" hidden="1" x14ac:dyDescent="0.2">
      <c r="B54" s="12"/>
      <c r="C54" s="12"/>
      <c r="D54" s="42"/>
      <c r="E54" s="28"/>
      <c r="F54" s="2"/>
      <c r="G54" s="2"/>
      <c r="H54" s="2"/>
      <c r="I54" s="2"/>
      <c r="J54" s="2"/>
      <c r="K54" s="2"/>
      <c r="L54" s="12"/>
      <c r="M54" s="12"/>
      <c r="N54" s="12">
        <f t="shared" si="3"/>
        <v>0</v>
      </c>
      <c r="O54" s="12"/>
      <c r="P54" s="12">
        <f t="shared" si="2"/>
        <v>0</v>
      </c>
      <c r="Q54" s="2"/>
      <c r="R54" s="41"/>
      <c r="S54" s="2"/>
      <c r="T54" s="12"/>
      <c r="U54" s="12"/>
      <c r="V54" s="2"/>
      <c r="W54" s="2"/>
      <c r="X54" s="2"/>
      <c r="Y54" s="33"/>
    </row>
    <row r="55" spans="2:25" hidden="1" x14ac:dyDescent="0.2">
      <c r="B55" s="12"/>
      <c r="C55" s="12"/>
      <c r="D55" s="42"/>
      <c r="E55" s="28"/>
      <c r="F55" s="2"/>
      <c r="G55" s="2"/>
      <c r="H55" s="2"/>
      <c r="I55" s="2"/>
      <c r="J55" s="2"/>
      <c r="K55" s="2"/>
      <c r="L55" s="12"/>
      <c r="M55" s="12"/>
      <c r="N55" s="12">
        <f t="shared" si="3"/>
        <v>0</v>
      </c>
      <c r="O55" s="12"/>
      <c r="P55" s="12">
        <f t="shared" si="2"/>
        <v>0</v>
      </c>
      <c r="Q55" s="2"/>
      <c r="R55" s="41"/>
      <c r="S55" s="2"/>
      <c r="T55" s="12"/>
      <c r="U55" s="12"/>
      <c r="V55" s="2"/>
      <c r="W55" s="2"/>
      <c r="X55" s="2"/>
      <c r="Y55" s="33"/>
    </row>
    <row r="56" spans="2:25" hidden="1" x14ac:dyDescent="0.2">
      <c r="B56" s="12"/>
      <c r="C56" s="12"/>
      <c r="D56" s="42"/>
      <c r="E56" s="28"/>
      <c r="F56" s="2"/>
      <c r="G56" s="2"/>
      <c r="H56" s="2"/>
      <c r="I56" s="2"/>
      <c r="J56" s="2"/>
      <c r="K56" s="2"/>
      <c r="L56" s="12"/>
      <c r="M56" s="12"/>
      <c r="N56" s="12">
        <f t="shared" si="3"/>
        <v>0</v>
      </c>
      <c r="O56" s="12"/>
      <c r="P56" s="12">
        <f t="shared" si="2"/>
        <v>0</v>
      </c>
      <c r="Q56" s="2"/>
      <c r="R56" s="41"/>
      <c r="S56" s="2"/>
      <c r="T56" s="12"/>
      <c r="U56" s="12"/>
      <c r="V56" s="2"/>
      <c r="W56" s="2"/>
      <c r="X56" s="2"/>
      <c r="Y56" s="33"/>
    </row>
    <row r="57" spans="2:25" hidden="1" x14ac:dyDescent="0.2">
      <c r="B57" s="12"/>
      <c r="C57" s="12"/>
      <c r="D57" s="42"/>
      <c r="E57" s="28"/>
      <c r="F57" s="2"/>
      <c r="G57" s="2"/>
      <c r="H57" s="2"/>
      <c r="I57" s="2"/>
      <c r="J57" s="2"/>
      <c r="K57" s="2"/>
      <c r="L57" s="12"/>
      <c r="M57" s="12"/>
      <c r="N57" s="12">
        <f t="shared" si="3"/>
        <v>0</v>
      </c>
      <c r="O57" s="12"/>
      <c r="P57" s="12">
        <f t="shared" si="2"/>
        <v>0</v>
      </c>
      <c r="Q57" s="2"/>
      <c r="R57" s="41"/>
      <c r="S57" s="2"/>
      <c r="T57" s="12"/>
      <c r="U57" s="12"/>
      <c r="V57" s="2"/>
      <c r="W57" s="2"/>
      <c r="X57" s="2"/>
      <c r="Y57" s="33"/>
    </row>
    <row r="58" spans="2:25" hidden="1" x14ac:dyDescent="0.2">
      <c r="B58" s="12"/>
      <c r="C58" s="12"/>
      <c r="D58" s="42"/>
      <c r="E58" s="28"/>
      <c r="F58" s="2"/>
      <c r="G58" s="2"/>
      <c r="H58" s="2"/>
      <c r="I58" s="2"/>
      <c r="J58" s="2"/>
      <c r="K58" s="2"/>
      <c r="L58" s="12"/>
      <c r="M58" s="12"/>
      <c r="N58" s="12">
        <f t="shared" si="3"/>
        <v>0</v>
      </c>
      <c r="O58" s="12"/>
      <c r="P58" s="12">
        <f t="shared" si="2"/>
        <v>0</v>
      </c>
      <c r="Q58" s="2"/>
      <c r="R58" s="41"/>
      <c r="S58" s="2"/>
      <c r="T58" s="12"/>
      <c r="U58" s="12"/>
      <c r="V58" s="2"/>
      <c r="W58" s="2"/>
      <c r="X58" s="2"/>
      <c r="Y58" s="33"/>
    </row>
    <row r="59" spans="2:25" hidden="1" x14ac:dyDescent="0.2">
      <c r="B59" s="12"/>
      <c r="C59" s="12"/>
      <c r="D59" s="42"/>
      <c r="E59" s="28"/>
      <c r="F59" s="2"/>
      <c r="G59" s="2"/>
      <c r="H59" s="2"/>
      <c r="I59" s="2"/>
      <c r="J59" s="2"/>
      <c r="K59" s="2"/>
      <c r="L59" s="12"/>
      <c r="M59" s="12"/>
      <c r="N59" s="12">
        <f t="shared" si="3"/>
        <v>0</v>
      </c>
      <c r="O59" s="12"/>
      <c r="P59" s="12">
        <f t="shared" si="2"/>
        <v>0</v>
      </c>
      <c r="Q59" s="2"/>
      <c r="R59" s="41"/>
      <c r="S59" s="2"/>
      <c r="T59" s="12"/>
      <c r="U59" s="12"/>
      <c r="V59" s="2"/>
      <c r="W59" s="2"/>
      <c r="X59" s="2"/>
      <c r="Y59" s="33"/>
    </row>
    <row r="60" spans="2:25" hidden="1" x14ac:dyDescent="0.2">
      <c r="B60" s="12"/>
      <c r="C60" s="12"/>
      <c r="D60" s="42"/>
      <c r="E60" s="28"/>
      <c r="F60" s="2"/>
      <c r="G60" s="2"/>
      <c r="H60" s="2"/>
      <c r="I60" s="2"/>
      <c r="J60" s="2"/>
      <c r="K60" s="2"/>
      <c r="L60" s="12"/>
      <c r="M60" s="12"/>
      <c r="N60" s="12">
        <f t="shared" si="3"/>
        <v>0</v>
      </c>
      <c r="O60" s="12"/>
      <c r="P60" s="12">
        <f t="shared" si="2"/>
        <v>0</v>
      </c>
      <c r="Q60" s="2"/>
      <c r="R60" s="41"/>
      <c r="S60" s="2"/>
      <c r="T60" s="12"/>
      <c r="U60" s="12"/>
      <c r="V60" s="2"/>
      <c r="W60" s="2"/>
      <c r="X60" s="2"/>
      <c r="Y60" s="33"/>
    </row>
    <row r="61" spans="2:25" hidden="1" x14ac:dyDescent="0.2">
      <c r="B61" s="12"/>
      <c r="C61" s="12"/>
      <c r="D61" s="42"/>
      <c r="E61" s="28"/>
      <c r="F61" s="2"/>
      <c r="G61" s="2"/>
      <c r="H61" s="2"/>
      <c r="I61" s="2"/>
      <c r="J61" s="2"/>
      <c r="K61" s="2"/>
      <c r="L61" s="12"/>
      <c r="M61" s="12"/>
      <c r="N61" s="12">
        <f t="shared" si="3"/>
        <v>0</v>
      </c>
      <c r="O61" s="12"/>
      <c r="P61" s="12">
        <f t="shared" si="2"/>
        <v>0</v>
      </c>
      <c r="Q61" s="2"/>
      <c r="R61" s="41"/>
      <c r="S61" s="2"/>
      <c r="T61" s="12"/>
      <c r="U61" s="12"/>
      <c r="V61" s="2"/>
      <c r="W61" s="2"/>
      <c r="X61" s="2"/>
      <c r="Y61" s="33"/>
    </row>
    <row r="62" spans="2:25" hidden="1" x14ac:dyDescent="0.2">
      <c r="B62" s="12"/>
      <c r="C62" s="12"/>
      <c r="D62" s="42"/>
      <c r="E62" s="28"/>
      <c r="F62" s="2"/>
      <c r="G62" s="2"/>
      <c r="H62" s="2"/>
      <c r="I62" s="2"/>
      <c r="J62" s="2"/>
      <c r="K62" s="2"/>
      <c r="L62" s="12"/>
      <c r="M62" s="12"/>
      <c r="N62" s="12">
        <f t="shared" si="3"/>
        <v>0</v>
      </c>
      <c r="O62" s="12"/>
      <c r="P62" s="12">
        <f t="shared" si="2"/>
        <v>0</v>
      </c>
      <c r="Q62" s="2"/>
      <c r="R62" s="41"/>
      <c r="S62" s="2"/>
      <c r="T62" s="12"/>
      <c r="U62" s="12"/>
      <c r="V62" s="2"/>
      <c r="W62" s="2"/>
      <c r="X62" s="2"/>
      <c r="Y62" s="33"/>
    </row>
    <row r="63" spans="2:25" hidden="1" x14ac:dyDescent="0.2">
      <c r="B63" s="12"/>
      <c r="C63" s="12"/>
      <c r="D63" s="42"/>
      <c r="E63" s="28"/>
      <c r="F63" s="2"/>
      <c r="G63" s="2"/>
      <c r="H63" s="2"/>
      <c r="I63" s="2"/>
      <c r="J63" s="2"/>
      <c r="K63" s="2"/>
      <c r="L63" s="12"/>
      <c r="M63" s="12"/>
      <c r="N63" s="12">
        <f t="shared" si="3"/>
        <v>0</v>
      </c>
      <c r="O63" s="12"/>
      <c r="P63" s="12">
        <f t="shared" si="2"/>
        <v>0</v>
      </c>
      <c r="Q63" s="2"/>
      <c r="R63" s="41"/>
      <c r="S63" s="2"/>
      <c r="T63" s="12"/>
      <c r="U63" s="12"/>
      <c r="V63" s="2"/>
      <c r="W63" s="2"/>
      <c r="X63" s="2"/>
      <c r="Y63" s="33"/>
    </row>
    <row r="64" spans="2:25" hidden="1" x14ac:dyDescent="0.2">
      <c r="B64" s="12"/>
      <c r="C64" s="12"/>
      <c r="D64" s="42"/>
      <c r="E64" s="28"/>
      <c r="F64" s="2"/>
      <c r="G64" s="2"/>
      <c r="H64" s="2"/>
      <c r="I64" s="2"/>
      <c r="J64" s="2"/>
      <c r="K64" s="2"/>
      <c r="L64" s="12"/>
      <c r="M64" s="12"/>
      <c r="N64" s="12">
        <f t="shared" si="3"/>
        <v>0</v>
      </c>
      <c r="O64" s="12"/>
      <c r="P64" s="12">
        <f t="shared" si="2"/>
        <v>0</v>
      </c>
      <c r="Q64" s="2"/>
      <c r="R64" s="41"/>
      <c r="S64" s="2"/>
      <c r="T64" s="12"/>
      <c r="U64" s="12"/>
      <c r="V64" s="2"/>
      <c r="W64" s="2"/>
      <c r="X64" s="2"/>
      <c r="Y64" s="33"/>
    </row>
    <row r="65" spans="2:25" hidden="1" x14ac:dyDescent="0.2">
      <c r="B65" s="12"/>
      <c r="C65" s="12"/>
      <c r="D65" s="42"/>
      <c r="E65" s="28"/>
      <c r="F65" s="2"/>
      <c r="G65" s="2"/>
      <c r="H65" s="2"/>
      <c r="I65" s="2"/>
      <c r="J65" s="2"/>
      <c r="K65" s="2"/>
      <c r="L65" s="12"/>
      <c r="M65" s="12"/>
      <c r="N65" s="12">
        <f t="shared" si="3"/>
        <v>0</v>
      </c>
      <c r="O65" s="12"/>
      <c r="P65" s="12">
        <f t="shared" si="2"/>
        <v>0</v>
      </c>
      <c r="Q65" s="2"/>
      <c r="R65" s="41"/>
      <c r="S65" s="2"/>
      <c r="T65" s="12"/>
      <c r="U65" s="12"/>
      <c r="V65" s="2"/>
      <c r="W65" s="2"/>
      <c r="X65" s="2"/>
      <c r="Y65" s="33"/>
    </row>
    <row r="66" spans="2:25" hidden="1" x14ac:dyDescent="0.2">
      <c r="B66" s="12"/>
      <c r="C66" s="12"/>
      <c r="D66" s="42"/>
      <c r="E66" s="28"/>
      <c r="F66" s="2"/>
      <c r="G66" s="2"/>
      <c r="H66" s="2"/>
      <c r="I66" s="2"/>
      <c r="J66" s="2"/>
      <c r="K66" s="2"/>
      <c r="L66" s="12"/>
      <c r="M66" s="12"/>
      <c r="N66" s="12">
        <f t="shared" si="3"/>
        <v>0</v>
      </c>
      <c r="O66" s="12"/>
      <c r="P66" s="12">
        <f t="shared" si="2"/>
        <v>0</v>
      </c>
      <c r="Q66" s="2"/>
      <c r="R66" s="41"/>
      <c r="S66" s="2"/>
      <c r="T66" s="12"/>
      <c r="U66" s="12"/>
      <c r="V66" s="2"/>
      <c r="W66" s="2"/>
      <c r="X66" s="2"/>
      <c r="Y66" s="33"/>
    </row>
    <row r="67" spans="2:25" hidden="1" x14ac:dyDescent="0.2">
      <c r="B67" s="12"/>
      <c r="C67" s="12"/>
      <c r="D67" s="42"/>
      <c r="E67" s="28"/>
      <c r="F67" s="2"/>
      <c r="G67" s="2"/>
      <c r="H67" s="2"/>
      <c r="I67" s="2"/>
      <c r="J67" s="2"/>
      <c r="K67" s="2"/>
      <c r="L67" s="12"/>
      <c r="M67" s="12"/>
      <c r="N67" s="12">
        <f t="shared" si="3"/>
        <v>0</v>
      </c>
      <c r="O67" s="12"/>
      <c r="P67" s="12">
        <f t="shared" si="2"/>
        <v>0</v>
      </c>
      <c r="Q67" s="2"/>
      <c r="R67" s="41"/>
      <c r="S67" s="2"/>
      <c r="T67" s="12"/>
      <c r="U67" s="12"/>
      <c r="V67" s="2"/>
      <c r="W67" s="2"/>
      <c r="X67" s="2"/>
      <c r="Y67" s="33"/>
    </row>
    <row r="68" spans="2:25" hidden="1" x14ac:dyDescent="0.2">
      <c r="B68" s="12"/>
      <c r="C68" s="12"/>
      <c r="D68" s="42"/>
      <c r="E68" s="28"/>
      <c r="F68" s="2"/>
      <c r="G68" s="2"/>
      <c r="H68" s="2"/>
      <c r="I68" s="2"/>
      <c r="J68" s="2"/>
      <c r="K68" s="2"/>
      <c r="L68" s="12"/>
      <c r="M68" s="12"/>
      <c r="N68" s="12">
        <f t="shared" si="3"/>
        <v>0</v>
      </c>
      <c r="O68" s="12"/>
      <c r="P68" s="12">
        <f t="shared" si="2"/>
        <v>0</v>
      </c>
      <c r="Q68" s="2"/>
      <c r="R68" s="41"/>
      <c r="S68" s="2"/>
      <c r="T68" s="12"/>
      <c r="U68" s="12"/>
      <c r="V68" s="2"/>
      <c r="W68" s="2"/>
      <c r="X68" s="2"/>
      <c r="Y68" s="33"/>
    </row>
    <row r="69" spans="2:25" hidden="1" x14ac:dyDescent="0.2">
      <c r="B69" s="12"/>
      <c r="C69" s="12"/>
      <c r="D69" s="42"/>
      <c r="E69" s="28"/>
      <c r="F69" s="2"/>
      <c r="G69" s="2"/>
      <c r="H69" s="2"/>
      <c r="I69" s="2"/>
      <c r="J69" s="2"/>
      <c r="K69" s="2"/>
      <c r="L69" s="12"/>
      <c r="M69" s="12"/>
      <c r="N69" s="12">
        <f t="shared" si="3"/>
        <v>0</v>
      </c>
      <c r="O69" s="12"/>
      <c r="P69" s="12">
        <f t="shared" si="2"/>
        <v>0</v>
      </c>
      <c r="Q69" s="2"/>
      <c r="R69" s="41"/>
      <c r="S69" s="2"/>
      <c r="T69" s="12"/>
      <c r="U69" s="12"/>
      <c r="V69" s="2"/>
      <c r="W69" s="2"/>
      <c r="X69" s="2"/>
      <c r="Y69" s="33"/>
    </row>
    <row r="70" spans="2:25" hidden="1" x14ac:dyDescent="0.2">
      <c r="B70" s="12"/>
      <c r="C70" s="12"/>
      <c r="D70" s="42"/>
      <c r="E70" s="28"/>
      <c r="F70" s="2"/>
      <c r="G70" s="2"/>
      <c r="H70" s="2"/>
      <c r="I70" s="2"/>
      <c r="J70" s="2"/>
      <c r="K70" s="2"/>
      <c r="L70" s="12"/>
      <c r="M70" s="12"/>
      <c r="N70" s="12">
        <f t="shared" si="3"/>
        <v>0</v>
      </c>
      <c r="O70" s="12"/>
      <c r="P70" s="12">
        <f t="shared" si="2"/>
        <v>0</v>
      </c>
      <c r="Q70" s="2"/>
      <c r="R70" s="41"/>
      <c r="S70" s="2"/>
      <c r="T70" s="12"/>
      <c r="U70" s="12"/>
      <c r="V70" s="2"/>
      <c r="W70" s="2"/>
      <c r="X70" s="2"/>
      <c r="Y70" s="33"/>
    </row>
    <row r="71" spans="2:25" hidden="1" x14ac:dyDescent="0.2">
      <c r="B71" s="12"/>
      <c r="C71" s="12"/>
      <c r="D71" s="42"/>
      <c r="E71" s="28"/>
      <c r="F71" s="2"/>
      <c r="G71" s="2"/>
      <c r="H71" s="2"/>
      <c r="I71" s="2"/>
      <c r="J71" s="2"/>
      <c r="K71" s="2"/>
      <c r="L71" s="12"/>
      <c r="M71" s="12"/>
      <c r="N71" s="12">
        <f t="shared" si="3"/>
        <v>0</v>
      </c>
      <c r="O71" s="12"/>
      <c r="P71" s="12">
        <f t="shared" si="2"/>
        <v>0</v>
      </c>
      <c r="Q71" s="2"/>
      <c r="R71" s="41"/>
      <c r="S71" s="2"/>
      <c r="T71" s="12"/>
      <c r="U71" s="12"/>
      <c r="V71" s="2"/>
      <c r="W71" s="2"/>
      <c r="X71" s="2"/>
      <c r="Y71" s="33"/>
    </row>
    <row r="72" spans="2:25" hidden="1" x14ac:dyDescent="0.2">
      <c r="B72" s="12"/>
      <c r="C72" s="12"/>
      <c r="D72" s="42"/>
      <c r="E72" s="28"/>
      <c r="F72" s="2"/>
      <c r="G72" s="2"/>
      <c r="H72" s="2"/>
      <c r="I72" s="2"/>
      <c r="J72" s="2"/>
      <c r="K72" s="2"/>
      <c r="L72" s="12"/>
      <c r="M72" s="12"/>
      <c r="N72" s="12">
        <f t="shared" si="3"/>
        <v>0</v>
      </c>
      <c r="O72" s="12"/>
      <c r="P72" s="12">
        <f t="shared" si="2"/>
        <v>0</v>
      </c>
      <c r="Q72" s="2"/>
      <c r="R72" s="41"/>
      <c r="S72" s="2"/>
      <c r="T72" s="12"/>
      <c r="U72" s="12"/>
      <c r="V72" s="2"/>
      <c r="W72" s="2"/>
      <c r="X72" s="2"/>
      <c r="Y72" s="33"/>
    </row>
    <row r="73" spans="2:25" hidden="1" x14ac:dyDescent="0.2">
      <c r="B73" s="12"/>
      <c r="C73" s="12"/>
      <c r="D73" s="42"/>
      <c r="E73" s="28"/>
      <c r="F73" s="2"/>
      <c r="G73" s="2"/>
      <c r="H73" s="2"/>
      <c r="I73" s="2"/>
      <c r="J73" s="2"/>
      <c r="K73" s="2"/>
      <c r="L73" s="12"/>
      <c r="M73" s="12"/>
      <c r="N73" s="12">
        <f t="shared" si="3"/>
        <v>0</v>
      </c>
      <c r="O73" s="12"/>
      <c r="P73" s="12">
        <f t="shared" si="2"/>
        <v>0</v>
      </c>
      <c r="Q73" s="2"/>
      <c r="R73" s="41"/>
      <c r="S73" s="2"/>
      <c r="T73" s="12"/>
      <c r="U73" s="12"/>
      <c r="V73" s="2"/>
      <c r="W73" s="2"/>
      <c r="X73" s="2"/>
      <c r="Y73" s="33"/>
    </row>
    <row r="74" spans="2:25" hidden="1" x14ac:dyDescent="0.2">
      <c r="B74" s="12"/>
      <c r="C74" s="12"/>
      <c r="D74" s="42"/>
      <c r="E74" s="28"/>
      <c r="F74" s="2"/>
      <c r="G74" s="2"/>
      <c r="H74" s="2"/>
      <c r="I74" s="2"/>
      <c r="J74" s="2"/>
      <c r="K74" s="2"/>
      <c r="L74" s="12"/>
      <c r="M74" s="12"/>
      <c r="N74" s="12">
        <f t="shared" si="3"/>
        <v>0</v>
      </c>
      <c r="O74" s="12"/>
      <c r="P74" s="12">
        <f t="shared" ref="P74:P137" si="4">O74</f>
        <v>0</v>
      </c>
      <c r="Q74" s="2"/>
      <c r="R74" s="41"/>
      <c r="S74" s="2"/>
      <c r="T74" s="12"/>
      <c r="U74" s="12"/>
      <c r="V74" s="2"/>
      <c r="W74" s="2"/>
      <c r="X74" s="2"/>
      <c r="Y74" s="33"/>
    </row>
    <row r="75" spans="2:25" hidden="1" x14ac:dyDescent="0.2">
      <c r="B75" s="12"/>
      <c r="C75" s="12"/>
      <c r="D75" s="42"/>
      <c r="E75" s="28"/>
      <c r="F75" s="2"/>
      <c r="G75" s="2"/>
      <c r="H75" s="2"/>
      <c r="I75" s="2"/>
      <c r="J75" s="2"/>
      <c r="K75" s="2"/>
      <c r="L75" s="12"/>
      <c r="M75" s="12"/>
      <c r="N75" s="12">
        <f t="shared" si="3"/>
        <v>0</v>
      </c>
      <c r="O75" s="12"/>
      <c r="P75" s="12">
        <f t="shared" si="4"/>
        <v>0</v>
      </c>
      <c r="Q75" s="2"/>
      <c r="R75" s="41"/>
      <c r="S75" s="2"/>
      <c r="T75" s="12"/>
      <c r="U75" s="12"/>
      <c r="V75" s="2"/>
      <c r="W75" s="2"/>
      <c r="X75" s="2"/>
      <c r="Y75" s="33"/>
    </row>
    <row r="76" spans="2:25" hidden="1" x14ac:dyDescent="0.2">
      <c r="B76" s="12"/>
      <c r="C76" s="12"/>
      <c r="D76" s="42"/>
      <c r="E76" s="28"/>
      <c r="F76" s="2"/>
      <c r="G76" s="2"/>
      <c r="H76" s="2"/>
      <c r="I76" s="2"/>
      <c r="J76" s="2"/>
      <c r="K76" s="2"/>
      <c r="L76" s="12"/>
      <c r="M76" s="12"/>
      <c r="N76" s="12">
        <f t="shared" si="3"/>
        <v>0</v>
      </c>
      <c r="O76" s="12"/>
      <c r="P76" s="12">
        <f t="shared" si="4"/>
        <v>0</v>
      </c>
      <c r="Q76" s="2"/>
      <c r="R76" s="41"/>
      <c r="S76" s="2"/>
      <c r="T76" s="12"/>
      <c r="U76" s="12"/>
      <c r="V76" s="2"/>
      <c r="W76" s="2"/>
      <c r="X76" s="2"/>
      <c r="Y76" s="33"/>
    </row>
    <row r="77" spans="2:25" hidden="1" x14ac:dyDescent="0.2">
      <c r="B77" s="12"/>
      <c r="C77" s="12"/>
      <c r="D77" s="42"/>
      <c r="E77" s="28"/>
      <c r="F77" s="2"/>
      <c r="G77" s="2"/>
      <c r="H77" s="2"/>
      <c r="I77" s="2"/>
      <c r="J77" s="2"/>
      <c r="K77" s="2"/>
      <c r="L77" s="12"/>
      <c r="M77" s="12"/>
      <c r="N77" s="12">
        <f t="shared" si="3"/>
        <v>0</v>
      </c>
      <c r="O77" s="12"/>
      <c r="P77" s="12">
        <f t="shared" si="4"/>
        <v>0</v>
      </c>
      <c r="Q77" s="2"/>
      <c r="R77" s="41"/>
      <c r="S77" s="2"/>
      <c r="T77" s="12"/>
      <c r="U77" s="12"/>
      <c r="V77" s="2"/>
      <c r="W77" s="2"/>
      <c r="X77" s="2"/>
      <c r="Y77" s="33"/>
    </row>
    <row r="78" spans="2:25" hidden="1" x14ac:dyDescent="0.2">
      <c r="B78" s="12"/>
      <c r="C78" s="12"/>
      <c r="D78" s="42"/>
      <c r="E78" s="28"/>
      <c r="F78" s="2"/>
      <c r="G78" s="2"/>
      <c r="H78" s="2"/>
      <c r="I78" s="2"/>
      <c r="J78" s="2"/>
      <c r="K78" s="2"/>
      <c r="L78" s="12"/>
      <c r="M78" s="12"/>
      <c r="N78" s="12">
        <f t="shared" si="3"/>
        <v>0</v>
      </c>
      <c r="O78" s="12"/>
      <c r="P78" s="12">
        <f t="shared" si="4"/>
        <v>0</v>
      </c>
      <c r="Q78" s="2"/>
      <c r="R78" s="41"/>
      <c r="S78" s="2"/>
      <c r="T78" s="12"/>
      <c r="U78" s="12"/>
      <c r="V78" s="2"/>
      <c r="W78" s="2"/>
      <c r="X78" s="2"/>
      <c r="Y78" s="33"/>
    </row>
    <row r="79" spans="2:25" hidden="1" x14ac:dyDescent="0.2">
      <c r="B79" s="12"/>
      <c r="C79" s="12"/>
      <c r="D79" s="42"/>
      <c r="E79" s="28"/>
      <c r="F79" s="2"/>
      <c r="G79" s="2"/>
      <c r="H79" s="2"/>
      <c r="I79" s="2"/>
      <c r="J79" s="2"/>
      <c r="K79" s="2"/>
      <c r="L79" s="12"/>
      <c r="M79" s="12"/>
      <c r="N79" s="12">
        <f t="shared" si="3"/>
        <v>0</v>
      </c>
      <c r="O79" s="12"/>
      <c r="P79" s="12">
        <f t="shared" si="4"/>
        <v>0</v>
      </c>
      <c r="Q79" s="2"/>
      <c r="R79" s="41"/>
      <c r="S79" s="2"/>
      <c r="T79" s="12"/>
      <c r="U79" s="12"/>
      <c r="V79" s="2"/>
      <c r="W79" s="2"/>
      <c r="X79" s="2"/>
      <c r="Y79" s="33"/>
    </row>
    <row r="80" spans="2:25" hidden="1" x14ac:dyDescent="0.2">
      <c r="B80" s="12"/>
      <c r="C80" s="12"/>
      <c r="D80" s="42"/>
      <c r="E80" s="28"/>
      <c r="F80" s="2"/>
      <c r="G80" s="2"/>
      <c r="H80" s="2"/>
      <c r="I80" s="2"/>
      <c r="J80" s="2"/>
      <c r="K80" s="2"/>
      <c r="L80" s="12"/>
      <c r="M80" s="12"/>
      <c r="N80" s="12">
        <f t="shared" ref="N80:N143" si="5">M80</f>
        <v>0</v>
      </c>
      <c r="O80" s="12"/>
      <c r="P80" s="12">
        <f t="shared" si="4"/>
        <v>0</v>
      </c>
      <c r="Q80" s="2"/>
      <c r="R80" s="41"/>
      <c r="S80" s="2"/>
      <c r="T80" s="12"/>
      <c r="U80" s="12"/>
      <c r="V80" s="2"/>
      <c r="W80" s="2"/>
      <c r="X80" s="2"/>
      <c r="Y80" s="33"/>
    </row>
    <row r="81" spans="2:25" hidden="1" x14ac:dyDescent="0.2">
      <c r="B81" s="12"/>
      <c r="C81" s="12"/>
      <c r="D81" s="42"/>
      <c r="E81" s="28"/>
      <c r="F81" s="2"/>
      <c r="G81" s="2"/>
      <c r="H81" s="2"/>
      <c r="I81" s="2"/>
      <c r="J81" s="2"/>
      <c r="K81" s="2"/>
      <c r="L81" s="12"/>
      <c r="M81" s="12"/>
      <c r="N81" s="12">
        <f t="shared" si="5"/>
        <v>0</v>
      </c>
      <c r="O81" s="12"/>
      <c r="P81" s="12">
        <f t="shared" si="4"/>
        <v>0</v>
      </c>
      <c r="Q81" s="2"/>
      <c r="R81" s="41"/>
      <c r="S81" s="2"/>
      <c r="T81" s="12"/>
      <c r="U81" s="12"/>
      <c r="V81" s="2"/>
      <c r="W81" s="2"/>
      <c r="X81" s="2"/>
      <c r="Y81" s="33"/>
    </row>
    <row r="82" spans="2:25" hidden="1" x14ac:dyDescent="0.2">
      <c r="B82" s="12"/>
      <c r="C82" s="12"/>
      <c r="D82" s="42"/>
      <c r="E82" s="28"/>
      <c r="F82" s="2"/>
      <c r="G82" s="2"/>
      <c r="H82" s="2"/>
      <c r="I82" s="2"/>
      <c r="J82" s="2"/>
      <c r="K82" s="2"/>
      <c r="L82" s="12"/>
      <c r="M82" s="12"/>
      <c r="N82" s="12">
        <f t="shared" si="5"/>
        <v>0</v>
      </c>
      <c r="O82" s="12"/>
      <c r="P82" s="12">
        <f t="shared" si="4"/>
        <v>0</v>
      </c>
      <c r="Q82" s="2"/>
      <c r="R82" s="41"/>
      <c r="S82" s="2"/>
      <c r="T82" s="12"/>
      <c r="U82" s="12"/>
      <c r="V82" s="2"/>
      <c r="W82" s="2"/>
      <c r="X82" s="2"/>
      <c r="Y82" s="33"/>
    </row>
    <row r="83" spans="2:25" hidden="1" x14ac:dyDescent="0.2">
      <c r="B83" s="12"/>
      <c r="C83" s="12"/>
      <c r="D83" s="42"/>
      <c r="E83" s="28"/>
      <c r="F83" s="2"/>
      <c r="G83" s="2"/>
      <c r="H83" s="2"/>
      <c r="I83" s="2"/>
      <c r="J83" s="2"/>
      <c r="K83" s="2"/>
      <c r="L83" s="12"/>
      <c r="M83" s="12"/>
      <c r="N83" s="12">
        <f t="shared" si="5"/>
        <v>0</v>
      </c>
      <c r="O83" s="12"/>
      <c r="P83" s="12">
        <f t="shared" si="4"/>
        <v>0</v>
      </c>
      <c r="Q83" s="2"/>
      <c r="R83" s="41"/>
      <c r="S83" s="2"/>
      <c r="T83" s="12"/>
      <c r="U83" s="12"/>
      <c r="V83" s="2"/>
      <c r="W83" s="2"/>
      <c r="X83" s="2"/>
      <c r="Y83" s="33"/>
    </row>
    <row r="84" spans="2:25" hidden="1" x14ac:dyDescent="0.2">
      <c r="B84" s="12"/>
      <c r="C84" s="12"/>
      <c r="D84" s="42"/>
      <c r="E84" s="28"/>
      <c r="F84" s="2"/>
      <c r="G84" s="2"/>
      <c r="H84" s="2"/>
      <c r="I84" s="2"/>
      <c r="J84" s="2"/>
      <c r="K84" s="2"/>
      <c r="L84" s="12"/>
      <c r="M84" s="12"/>
      <c r="N84" s="12">
        <f t="shared" si="5"/>
        <v>0</v>
      </c>
      <c r="O84" s="12"/>
      <c r="P84" s="12">
        <f t="shared" si="4"/>
        <v>0</v>
      </c>
      <c r="Q84" s="2"/>
      <c r="R84" s="41"/>
      <c r="S84" s="2"/>
      <c r="T84" s="12"/>
      <c r="U84" s="12"/>
      <c r="V84" s="2"/>
      <c r="W84" s="2"/>
      <c r="X84" s="2"/>
      <c r="Y84" s="33"/>
    </row>
    <row r="85" spans="2:25" hidden="1" x14ac:dyDescent="0.2">
      <c r="B85" s="12"/>
      <c r="C85" s="12"/>
      <c r="D85" s="42"/>
      <c r="E85" s="28"/>
      <c r="F85" s="2"/>
      <c r="G85" s="2"/>
      <c r="H85" s="2"/>
      <c r="I85" s="2"/>
      <c r="J85" s="2"/>
      <c r="K85" s="2"/>
      <c r="L85" s="12"/>
      <c r="M85" s="12"/>
      <c r="N85" s="12">
        <f t="shared" si="5"/>
        <v>0</v>
      </c>
      <c r="O85" s="12"/>
      <c r="P85" s="12">
        <f t="shared" si="4"/>
        <v>0</v>
      </c>
      <c r="Q85" s="2"/>
      <c r="R85" s="41"/>
      <c r="S85" s="2"/>
      <c r="T85" s="12"/>
      <c r="U85" s="12"/>
      <c r="V85" s="2"/>
      <c r="W85" s="2"/>
      <c r="X85" s="2"/>
      <c r="Y85" s="33"/>
    </row>
    <row r="86" spans="2:25" hidden="1" x14ac:dyDescent="0.2">
      <c r="B86" s="12"/>
      <c r="C86" s="12"/>
      <c r="D86" s="42"/>
      <c r="E86" s="28"/>
      <c r="F86" s="2"/>
      <c r="G86" s="2"/>
      <c r="H86" s="2"/>
      <c r="I86" s="2"/>
      <c r="J86" s="2"/>
      <c r="K86" s="2"/>
      <c r="L86" s="12"/>
      <c r="M86" s="12"/>
      <c r="N86" s="12">
        <f t="shared" si="5"/>
        <v>0</v>
      </c>
      <c r="O86" s="12"/>
      <c r="P86" s="12">
        <f t="shared" si="4"/>
        <v>0</v>
      </c>
      <c r="Q86" s="2"/>
      <c r="R86" s="41"/>
      <c r="S86" s="2"/>
      <c r="T86" s="12"/>
      <c r="U86" s="12"/>
      <c r="V86" s="2"/>
      <c r="W86" s="2"/>
      <c r="X86" s="2"/>
      <c r="Y86" s="33"/>
    </row>
    <row r="87" spans="2:25" hidden="1" x14ac:dyDescent="0.2">
      <c r="B87" s="12"/>
      <c r="C87" s="12"/>
      <c r="D87" s="42"/>
      <c r="E87" s="28"/>
      <c r="F87" s="2"/>
      <c r="G87" s="2"/>
      <c r="H87" s="2"/>
      <c r="I87" s="2"/>
      <c r="J87" s="2"/>
      <c r="K87" s="2"/>
      <c r="L87" s="12"/>
      <c r="M87" s="12"/>
      <c r="N87" s="12">
        <f t="shared" si="5"/>
        <v>0</v>
      </c>
      <c r="O87" s="12"/>
      <c r="P87" s="12">
        <f t="shared" si="4"/>
        <v>0</v>
      </c>
      <c r="Q87" s="2"/>
      <c r="R87" s="41"/>
      <c r="S87" s="2"/>
      <c r="T87" s="12"/>
      <c r="U87" s="12"/>
      <c r="V87" s="2"/>
      <c r="W87" s="2"/>
      <c r="X87" s="2"/>
      <c r="Y87" s="33"/>
    </row>
    <row r="88" spans="2:25" hidden="1" x14ac:dyDescent="0.2">
      <c r="B88" s="12"/>
      <c r="C88" s="12"/>
      <c r="D88" s="42"/>
      <c r="E88" s="28"/>
      <c r="F88" s="2"/>
      <c r="G88" s="2"/>
      <c r="H88" s="2"/>
      <c r="I88" s="2"/>
      <c r="J88" s="2"/>
      <c r="K88" s="2"/>
      <c r="L88" s="12"/>
      <c r="M88" s="12"/>
      <c r="N88" s="12">
        <f t="shared" si="5"/>
        <v>0</v>
      </c>
      <c r="O88" s="12"/>
      <c r="P88" s="12">
        <f t="shared" si="4"/>
        <v>0</v>
      </c>
      <c r="Q88" s="2"/>
      <c r="R88" s="41"/>
      <c r="S88" s="2"/>
      <c r="T88" s="12"/>
      <c r="U88" s="12"/>
      <c r="V88" s="2"/>
      <c r="W88" s="2"/>
      <c r="X88" s="2"/>
      <c r="Y88" s="33"/>
    </row>
    <row r="89" spans="2:25" hidden="1" x14ac:dyDescent="0.2">
      <c r="B89" s="12"/>
      <c r="C89" s="12"/>
      <c r="D89" s="42"/>
      <c r="E89" s="28"/>
      <c r="F89" s="2"/>
      <c r="G89" s="2"/>
      <c r="H89" s="2"/>
      <c r="I89" s="2"/>
      <c r="J89" s="2"/>
      <c r="K89" s="2"/>
      <c r="L89" s="12"/>
      <c r="M89" s="12"/>
      <c r="N89" s="12">
        <f t="shared" si="5"/>
        <v>0</v>
      </c>
      <c r="O89" s="12"/>
      <c r="P89" s="12">
        <f t="shared" si="4"/>
        <v>0</v>
      </c>
      <c r="Q89" s="2"/>
      <c r="R89" s="41"/>
      <c r="S89" s="2"/>
      <c r="T89" s="12"/>
      <c r="U89" s="12"/>
      <c r="V89" s="2"/>
      <c r="W89" s="2"/>
      <c r="X89" s="2"/>
      <c r="Y89" s="33"/>
    </row>
    <row r="90" spans="2:25" hidden="1" x14ac:dyDescent="0.2">
      <c r="B90" s="12"/>
      <c r="C90" s="12"/>
      <c r="D90" s="42"/>
      <c r="E90" s="28"/>
      <c r="F90" s="2"/>
      <c r="G90" s="2"/>
      <c r="H90" s="2"/>
      <c r="I90" s="2"/>
      <c r="J90" s="2"/>
      <c r="K90" s="2"/>
      <c r="L90" s="12"/>
      <c r="M90" s="12"/>
      <c r="N90" s="12">
        <f t="shared" si="5"/>
        <v>0</v>
      </c>
      <c r="O90" s="12"/>
      <c r="P90" s="12">
        <f t="shared" si="4"/>
        <v>0</v>
      </c>
      <c r="Q90" s="2"/>
      <c r="R90" s="41"/>
      <c r="S90" s="2"/>
      <c r="T90" s="12"/>
      <c r="U90" s="12"/>
      <c r="V90" s="2"/>
      <c r="W90" s="2"/>
      <c r="X90" s="2"/>
      <c r="Y90" s="33"/>
    </row>
    <row r="91" spans="2:25" hidden="1" x14ac:dyDescent="0.2">
      <c r="B91" s="12"/>
      <c r="C91" s="12"/>
      <c r="D91" s="42"/>
      <c r="E91" s="28"/>
      <c r="F91" s="2"/>
      <c r="G91" s="2"/>
      <c r="H91" s="2"/>
      <c r="I91" s="2"/>
      <c r="J91" s="2"/>
      <c r="K91" s="2"/>
      <c r="L91" s="12"/>
      <c r="M91" s="12"/>
      <c r="N91" s="12">
        <f t="shared" si="5"/>
        <v>0</v>
      </c>
      <c r="O91" s="12"/>
      <c r="P91" s="12">
        <f t="shared" si="4"/>
        <v>0</v>
      </c>
      <c r="Q91" s="2"/>
      <c r="R91" s="41"/>
      <c r="S91" s="2"/>
      <c r="T91" s="12"/>
      <c r="U91" s="12"/>
      <c r="V91" s="2"/>
      <c r="W91" s="2"/>
      <c r="X91" s="2"/>
      <c r="Y91" s="33"/>
    </row>
    <row r="92" spans="2:25" hidden="1" x14ac:dyDescent="0.2">
      <c r="B92" s="12"/>
      <c r="C92" s="12"/>
      <c r="D92" s="42"/>
      <c r="E92" s="28"/>
      <c r="F92" s="2"/>
      <c r="G92" s="2"/>
      <c r="H92" s="2"/>
      <c r="I92" s="2"/>
      <c r="J92" s="2"/>
      <c r="K92" s="2"/>
      <c r="L92" s="12"/>
      <c r="M92" s="12"/>
      <c r="N92" s="12">
        <f t="shared" si="5"/>
        <v>0</v>
      </c>
      <c r="O92" s="12"/>
      <c r="P92" s="12">
        <f t="shared" si="4"/>
        <v>0</v>
      </c>
      <c r="Q92" s="2"/>
      <c r="R92" s="41"/>
      <c r="S92" s="2"/>
      <c r="T92" s="12"/>
      <c r="U92" s="12"/>
      <c r="V92" s="2"/>
      <c r="W92" s="2"/>
      <c r="X92" s="2"/>
      <c r="Y92" s="33"/>
    </row>
    <row r="93" spans="2:25" hidden="1" x14ac:dyDescent="0.2">
      <c r="B93" s="12"/>
      <c r="C93" s="12"/>
      <c r="D93" s="42"/>
      <c r="E93" s="28"/>
      <c r="F93" s="2"/>
      <c r="G93" s="2"/>
      <c r="H93" s="2"/>
      <c r="I93" s="2"/>
      <c r="J93" s="2"/>
      <c r="K93" s="2"/>
      <c r="L93" s="12"/>
      <c r="M93" s="12"/>
      <c r="N93" s="12">
        <f t="shared" si="5"/>
        <v>0</v>
      </c>
      <c r="O93" s="12"/>
      <c r="P93" s="12">
        <f t="shared" si="4"/>
        <v>0</v>
      </c>
      <c r="Q93" s="2"/>
      <c r="R93" s="41"/>
      <c r="S93" s="2"/>
      <c r="T93" s="12"/>
      <c r="U93" s="12"/>
      <c r="V93" s="2"/>
      <c r="W93" s="2"/>
      <c r="X93" s="2"/>
      <c r="Y93" s="33"/>
    </row>
    <row r="94" spans="2:25" hidden="1" x14ac:dyDescent="0.2">
      <c r="B94" s="12"/>
      <c r="C94" s="12"/>
      <c r="D94" s="42"/>
      <c r="E94" s="28"/>
      <c r="F94" s="2"/>
      <c r="G94" s="2"/>
      <c r="H94" s="2"/>
      <c r="I94" s="2"/>
      <c r="J94" s="2"/>
      <c r="K94" s="2"/>
      <c r="L94" s="12"/>
      <c r="M94" s="12"/>
      <c r="N94" s="12">
        <f t="shared" si="5"/>
        <v>0</v>
      </c>
      <c r="O94" s="12"/>
      <c r="P94" s="12">
        <f t="shared" si="4"/>
        <v>0</v>
      </c>
      <c r="Q94" s="2"/>
      <c r="R94" s="41"/>
      <c r="S94" s="2"/>
      <c r="T94" s="12"/>
      <c r="U94" s="12"/>
      <c r="V94" s="2"/>
      <c r="W94" s="2"/>
      <c r="X94" s="2"/>
      <c r="Y94" s="33"/>
    </row>
    <row r="95" spans="2:25" hidden="1" x14ac:dyDescent="0.2">
      <c r="B95" s="12"/>
      <c r="C95" s="12"/>
      <c r="D95" s="42"/>
      <c r="E95" s="28"/>
      <c r="F95" s="2"/>
      <c r="G95" s="2"/>
      <c r="H95" s="2"/>
      <c r="I95" s="2"/>
      <c r="J95" s="2"/>
      <c r="K95" s="2"/>
      <c r="L95" s="12"/>
      <c r="M95" s="12"/>
      <c r="N95" s="12">
        <f t="shared" si="5"/>
        <v>0</v>
      </c>
      <c r="O95" s="12"/>
      <c r="P95" s="12">
        <f t="shared" si="4"/>
        <v>0</v>
      </c>
      <c r="Q95" s="2"/>
      <c r="R95" s="41"/>
      <c r="S95" s="2"/>
      <c r="T95" s="12"/>
      <c r="U95" s="12"/>
      <c r="V95" s="2"/>
      <c r="W95" s="2"/>
      <c r="X95" s="2"/>
      <c r="Y95" s="33"/>
    </row>
    <row r="96" spans="2:25" hidden="1" x14ac:dyDescent="0.2">
      <c r="B96" s="12"/>
      <c r="C96" s="12"/>
      <c r="D96" s="42"/>
      <c r="E96" s="28"/>
      <c r="F96" s="2"/>
      <c r="G96" s="2"/>
      <c r="H96" s="2"/>
      <c r="I96" s="2"/>
      <c r="J96" s="2"/>
      <c r="K96" s="2"/>
      <c r="L96" s="12"/>
      <c r="M96" s="12"/>
      <c r="N96" s="12">
        <f t="shared" si="5"/>
        <v>0</v>
      </c>
      <c r="O96" s="12"/>
      <c r="P96" s="12">
        <f t="shared" si="4"/>
        <v>0</v>
      </c>
      <c r="Q96" s="2"/>
      <c r="R96" s="41"/>
      <c r="S96" s="2"/>
      <c r="T96" s="12"/>
      <c r="U96" s="12"/>
      <c r="V96" s="2"/>
      <c r="W96" s="2"/>
      <c r="X96" s="2"/>
      <c r="Y96" s="33"/>
    </row>
    <row r="97" spans="2:25" hidden="1" x14ac:dyDescent="0.2">
      <c r="B97" s="12"/>
      <c r="C97" s="12"/>
      <c r="D97" s="42"/>
      <c r="E97" s="28"/>
      <c r="F97" s="2"/>
      <c r="G97" s="2"/>
      <c r="H97" s="2"/>
      <c r="I97" s="2"/>
      <c r="J97" s="2"/>
      <c r="K97" s="2"/>
      <c r="L97" s="12"/>
      <c r="M97" s="12"/>
      <c r="N97" s="12">
        <f t="shared" si="5"/>
        <v>0</v>
      </c>
      <c r="O97" s="12"/>
      <c r="P97" s="12">
        <f t="shared" si="4"/>
        <v>0</v>
      </c>
      <c r="Q97" s="2"/>
      <c r="R97" s="41"/>
      <c r="S97" s="2"/>
      <c r="T97" s="12"/>
      <c r="U97" s="12"/>
      <c r="V97" s="2"/>
      <c r="W97" s="2"/>
      <c r="X97" s="2"/>
      <c r="Y97" s="33"/>
    </row>
    <row r="98" spans="2:25" hidden="1" x14ac:dyDescent="0.2">
      <c r="B98" s="12"/>
      <c r="C98" s="12"/>
      <c r="D98" s="42"/>
      <c r="E98" s="28"/>
      <c r="F98" s="2"/>
      <c r="G98" s="2"/>
      <c r="H98" s="2"/>
      <c r="I98" s="2"/>
      <c r="J98" s="2"/>
      <c r="K98" s="2"/>
      <c r="L98" s="12"/>
      <c r="M98" s="12"/>
      <c r="N98" s="12">
        <f t="shared" si="5"/>
        <v>0</v>
      </c>
      <c r="O98" s="12"/>
      <c r="P98" s="12">
        <f t="shared" si="4"/>
        <v>0</v>
      </c>
      <c r="Q98" s="2"/>
      <c r="R98" s="41"/>
      <c r="S98" s="2"/>
      <c r="T98" s="12"/>
      <c r="U98" s="12"/>
      <c r="V98" s="2"/>
      <c r="W98" s="2"/>
      <c r="X98" s="2"/>
      <c r="Y98" s="33"/>
    </row>
    <row r="99" spans="2:25" hidden="1" x14ac:dyDescent="0.2">
      <c r="B99" s="12"/>
      <c r="C99" s="12"/>
      <c r="D99" s="42"/>
      <c r="E99" s="28"/>
      <c r="F99" s="2"/>
      <c r="G99" s="2"/>
      <c r="H99" s="2"/>
      <c r="I99" s="2"/>
      <c r="J99" s="2"/>
      <c r="K99" s="2"/>
      <c r="L99" s="12"/>
      <c r="M99" s="12"/>
      <c r="N99" s="12">
        <f t="shared" si="5"/>
        <v>0</v>
      </c>
      <c r="O99" s="12"/>
      <c r="P99" s="12">
        <f t="shared" si="4"/>
        <v>0</v>
      </c>
      <c r="Q99" s="2"/>
      <c r="R99" s="41"/>
      <c r="S99" s="2"/>
      <c r="T99" s="12"/>
      <c r="U99" s="12"/>
      <c r="V99" s="2"/>
      <c r="W99" s="2"/>
      <c r="X99" s="2"/>
      <c r="Y99" s="33"/>
    </row>
    <row r="100" spans="2:25" hidden="1" x14ac:dyDescent="0.2">
      <c r="B100" s="12"/>
      <c r="C100" s="12"/>
      <c r="D100" s="42"/>
      <c r="E100" s="28"/>
      <c r="F100" s="2"/>
      <c r="G100" s="2"/>
      <c r="H100" s="2"/>
      <c r="I100" s="2"/>
      <c r="J100" s="2"/>
      <c r="K100" s="2"/>
      <c r="L100" s="12"/>
      <c r="M100" s="12"/>
      <c r="N100" s="12">
        <f t="shared" si="5"/>
        <v>0</v>
      </c>
      <c r="O100" s="12"/>
      <c r="P100" s="12">
        <f t="shared" si="4"/>
        <v>0</v>
      </c>
      <c r="Q100" s="2"/>
      <c r="R100" s="41"/>
      <c r="S100" s="2"/>
      <c r="T100" s="12"/>
      <c r="U100" s="12"/>
      <c r="V100" s="2"/>
      <c r="W100" s="2"/>
      <c r="X100" s="2"/>
      <c r="Y100" s="33"/>
    </row>
    <row r="101" spans="2:25" hidden="1" x14ac:dyDescent="0.2">
      <c r="B101" s="12"/>
      <c r="C101" s="12"/>
      <c r="D101" s="42"/>
      <c r="E101" s="28"/>
      <c r="F101" s="2"/>
      <c r="G101" s="2"/>
      <c r="H101" s="2"/>
      <c r="I101" s="2"/>
      <c r="J101" s="2"/>
      <c r="K101" s="2"/>
      <c r="L101" s="12"/>
      <c r="M101" s="12"/>
      <c r="N101" s="12">
        <f t="shared" si="5"/>
        <v>0</v>
      </c>
      <c r="O101" s="12"/>
      <c r="P101" s="12">
        <f t="shared" si="4"/>
        <v>0</v>
      </c>
      <c r="Q101" s="2"/>
      <c r="R101" s="41"/>
      <c r="S101" s="2"/>
      <c r="T101" s="12"/>
      <c r="U101" s="12"/>
      <c r="V101" s="2"/>
      <c r="W101" s="2"/>
      <c r="X101" s="2"/>
      <c r="Y101" s="33"/>
    </row>
    <row r="102" spans="2:25" hidden="1" x14ac:dyDescent="0.2">
      <c r="B102" s="12"/>
      <c r="C102" s="12"/>
      <c r="D102" s="42"/>
      <c r="E102" s="28"/>
      <c r="F102" s="2"/>
      <c r="G102" s="2"/>
      <c r="H102" s="2"/>
      <c r="I102" s="2"/>
      <c r="J102" s="2"/>
      <c r="K102" s="2"/>
      <c r="L102" s="12"/>
      <c r="M102" s="12"/>
      <c r="N102" s="12">
        <f t="shared" si="5"/>
        <v>0</v>
      </c>
      <c r="O102" s="12"/>
      <c r="P102" s="12">
        <f t="shared" si="4"/>
        <v>0</v>
      </c>
      <c r="Q102" s="2"/>
      <c r="R102" s="41"/>
      <c r="S102" s="2"/>
      <c r="T102" s="12"/>
      <c r="U102" s="12"/>
      <c r="V102" s="2"/>
      <c r="W102" s="2"/>
      <c r="X102" s="2"/>
      <c r="Y102" s="33"/>
    </row>
    <row r="103" spans="2:25" hidden="1" x14ac:dyDescent="0.2">
      <c r="B103" s="12"/>
      <c r="C103" s="12"/>
      <c r="D103" s="42"/>
      <c r="E103" s="28"/>
      <c r="F103" s="2"/>
      <c r="G103" s="2"/>
      <c r="H103" s="2"/>
      <c r="I103" s="2"/>
      <c r="J103" s="2"/>
      <c r="K103" s="2"/>
      <c r="L103" s="12"/>
      <c r="M103" s="12"/>
      <c r="N103" s="12">
        <f t="shared" si="5"/>
        <v>0</v>
      </c>
      <c r="O103" s="12"/>
      <c r="P103" s="12">
        <f t="shared" si="4"/>
        <v>0</v>
      </c>
      <c r="Q103" s="2"/>
      <c r="R103" s="41"/>
      <c r="S103" s="2"/>
      <c r="T103" s="12"/>
      <c r="U103" s="12"/>
      <c r="V103" s="2"/>
      <c r="W103" s="2"/>
      <c r="X103" s="2"/>
      <c r="Y103" s="33"/>
    </row>
    <row r="104" spans="2:25" hidden="1" x14ac:dyDescent="0.2">
      <c r="B104" s="12"/>
      <c r="C104" s="12"/>
      <c r="D104" s="42"/>
      <c r="E104" s="28"/>
      <c r="F104" s="2"/>
      <c r="G104" s="2"/>
      <c r="H104" s="2"/>
      <c r="I104" s="2"/>
      <c r="J104" s="2"/>
      <c r="K104" s="2"/>
      <c r="L104" s="12"/>
      <c r="M104" s="12"/>
      <c r="N104" s="12">
        <f t="shared" si="5"/>
        <v>0</v>
      </c>
      <c r="O104" s="12"/>
      <c r="P104" s="12">
        <f t="shared" si="4"/>
        <v>0</v>
      </c>
      <c r="Q104" s="2"/>
      <c r="R104" s="41"/>
      <c r="S104" s="2"/>
      <c r="T104" s="12"/>
      <c r="U104" s="12"/>
      <c r="V104" s="2"/>
      <c r="W104" s="2"/>
      <c r="X104" s="2"/>
      <c r="Y104" s="33"/>
    </row>
    <row r="105" spans="2:25" hidden="1" x14ac:dyDescent="0.2">
      <c r="B105" s="12"/>
      <c r="C105" s="12"/>
      <c r="D105" s="42"/>
      <c r="E105" s="28"/>
      <c r="F105" s="2"/>
      <c r="G105" s="2"/>
      <c r="H105" s="2"/>
      <c r="I105" s="2"/>
      <c r="J105" s="2"/>
      <c r="K105" s="2"/>
      <c r="L105" s="12"/>
      <c r="M105" s="12"/>
      <c r="N105" s="12">
        <f t="shared" si="5"/>
        <v>0</v>
      </c>
      <c r="O105" s="12"/>
      <c r="P105" s="12">
        <f t="shared" si="4"/>
        <v>0</v>
      </c>
      <c r="Q105" s="2"/>
      <c r="R105" s="41"/>
      <c r="S105" s="2"/>
      <c r="T105" s="12"/>
      <c r="U105" s="12"/>
      <c r="V105" s="2"/>
      <c r="W105" s="2"/>
      <c r="X105" s="2"/>
      <c r="Y105" s="33"/>
    </row>
    <row r="106" spans="2:25" hidden="1" x14ac:dyDescent="0.2">
      <c r="B106" s="12"/>
      <c r="C106" s="12"/>
      <c r="D106" s="42"/>
      <c r="E106" s="28"/>
      <c r="F106" s="2"/>
      <c r="G106" s="2"/>
      <c r="H106" s="2"/>
      <c r="I106" s="2"/>
      <c r="J106" s="2"/>
      <c r="K106" s="2"/>
      <c r="L106" s="12"/>
      <c r="M106" s="12"/>
      <c r="N106" s="12">
        <f t="shared" si="5"/>
        <v>0</v>
      </c>
      <c r="O106" s="12"/>
      <c r="P106" s="12">
        <f t="shared" si="4"/>
        <v>0</v>
      </c>
      <c r="Q106" s="2"/>
      <c r="R106" s="41"/>
      <c r="S106" s="2"/>
      <c r="T106" s="12"/>
      <c r="U106" s="12"/>
      <c r="V106" s="2"/>
      <c r="W106" s="2"/>
      <c r="X106" s="2"/>
      <c r="Y106" s="33"/>
    </row>
    <row r="107" spans="2:25" hidden="1" x14ac:dyDescent="0.2">
      <c r="B107" s="12"/>
      <c r="C107" s="12"/>
      <c r="D107" s="42"/>
      <c r="E107" s="28"/>
      <c r="F107" s="2"/>
      <c r="G107" s="2"/>
      <c r="H107" s="2"/>
      <c r="I107" s="2"/>
      <c r="J107" s="2"/>
      <c r="K107" s="2"/>
      <c r="L107" s="12"/>
      <c r="M107" s="12"/>
      <c r="N107" s="12">
        <f t="shared" si="5"/>
        <v>0</v>
      </c>
      <c r="O107" s="12"/>
      <c r="P107" s="12">
        <f t="shared" si="4"/>
        <v>0</v>
      </c>
      <c r="Q107" s="2"/>
      <c r="R107" s="41"/>
      <c r="S107" s="2"/>
      <c r="T107" s="12"/>
      <c r="U107" s="12"/>
      <c r="V107" s="2"/>
      <c r="W107" s="2"/>
      <c r="X107" s="2"/>
      <c r="Y107" s="33"/>
    </row>
    <row r="108" spans="2:25" hidden="1" x14ac:dyDescent="0.2">
      <c r="B108" s="12"/>
      <c r="C108" s="12"/>
      <c r="D108" s="42"/>
      <c r="E108" s="28"/>
      <c r="F108" s="2"/>
      <c r="G108" s="2"/>
      <c r="H108" s="2"/>
      <c r="I108" s="2"/>
      <c r="J108" s="2"/>
      <c r="K108" s="2"/>
      <c r="L108" s="12"/>
      <c r="M108" s="12"/>
      <c r="N108" s="12">
        <f t="shared" si="5"/>
        <v>0</v>
      </c>
      <c r="O108" s="12"/>
      <c r="P108" s="12">
        <f t="shared" si="4"/>
        <v>0</v>
      </c>
      <c r="Q108" s="2"/>
      <c r="R108" s="41"/>
      <c r="S108" s="2"/>
      <c r="T108" s="12"/>
      <c r="U108" s="12"/>
      <c r="V108" s="2"/>
      <c r="W108" s="2"/>
      <c r="X108" s="2"/>
      <c r="Y108" s="33"/>
    </row>
    <row r="109" spans="2:25" hidden="1" x14ac:dyDescent="0.2">
      <c r="B109" s="12"/>
      <c r="C109" s="12"/>
      <c r="D109" s="42"/>
      <c r="E109" s="28"/>
      <c r="F109" s="2"/>
      <c r="G109" s="2"/>
      <c r="H109" s="2"/>
      <c r="I109" s="2"/>
      <c r="J109" s="2"/>
      <c r="K109" s="2"/>
      <c r="L109" s="12"/>
      <c r="M109" s="12"/>
      <c r="N109" s="12">
        <f t="shared" si="5"/>
        <v>0</v>
      </c>
      <c r="O109" s="12"/>
      <c r="P109" s="12">
        <f t="shared" si="4"/>
        <v>0</v>
      </c>
      <c r="Q109" s="2"/>
      <c r="R109" s="41"/>
      <c r="S109" s="2"/>
      <c r="T109" s="12"/>
      <c r="U109" s="12"/>
      <c r="V109" s="2"/>
      <c r="W109" s="2"/>
      <c r="X109" s="2"/>
      <c r="Y109" s="33"/>
    </row>
    <row r="110" spans="2:25" hidden="1" x14ac:dyDescent="0.2">
      <c r="B110" s="12"/>
      <c r="C110" s="12"/>
      <c r="D110" s="42"/>
      <c r="E110" s="28"/>
      <c r="F110" s="2"/>
      <c r="G110" s="2"/>
      <c r="H110" s="2"/>
      <c r="I110" s="2"/>
      <c r="J110" s="2"/>
      <c r="K110" s="2"/>
      <c r="L110" s="12"/>
      <c r="M110" s="12"/>
      <c r="N110" s="12">
        <f t="shared" si="5"/>
        <v>0</v>
      </c>
      <c r="O110" s="12"/>
      <c r="P110" s="12">
        <f t="shared" si="4"/>
        <v>0</v>
      </c>
      <c r="Q110" s="2"/>
      <c r="R110" s="41"/>
      <c r="S110" s="2"/>
      <c r="T110" s="12"/>
      <c r="U110" s="12"/>
      <c r="V110" s="2"/>
      <c r="W110" s="2"/>
      <c r="X110" s="2"/>
      <c r="Y110" s="33"/>
    </row>
    <row r="111" spans="2:25" hidden="1" x14ac:dyDescent="0.2">
      <c r="B111" s="12"/>
      <c r="C111" s="12"/>
      <c r="D111" s="42"/>
      <c r="E111" s="28"/>
      <c r="F111" s="2"/>
      <c r="G111" s="2"/>
      <c r="H111" s="2"/>
      <c r="I111" s="2"/>
      <c r="J111" s="2"/>
      <c r="K111" s="2"/>
      <c r="L111" s="12"/>
      <c r="M111" s="12"/>
      <c r="N111" s="12">
        <f t="shared" si="5"/>
        <v>0</v>
      </c>
      <c r="O111" s="12"/>
      <c r="P111" s="12">
        <f t="shared" si="4"/>
        <v>0</v>
      </c>
      <c r="Q111" s="2"/>
      <c r="R111" s="41"/>
      <c r="S111" s="2"/>
      <c r="T111" s="12"/>
      <c r="U111" s="12"/>
      <c r="V111" s="2"/>
      <c r="W111" s="2"/>
      <c r="X111" s="2"/>
      <c r="Y111" s="33"/>
    </row>
    <row r="112" spans="2:25" hidden="1" x14ac:dyDescent="0.2">
      <c r="B112" s="12"/>
      <c r="C112" s="12"/>
      <c r="D112" s="42"/>
      <c r="E112" s="28"/>
      <c r="F112" s="2"/>
      <c r="G112" s="2"/>
      <c r="H112" s="2"/>
      <c r="I112" s="2"/>
      <c r="J112" s="2"/>
      <c r="K112" s="2"/>
      <c r="L112" s="12"/>
      <c r="M112" s="12"/>
      <c r="N112" s="12">
        <f t="shared" si="5"/>
        <v>0</v>
      </c>
      <c r="O112" s="12"/>
      <c r="P112" s="12">
        <f t="shared" si="4"/>
        <v>0</v>
      </c>
      <c r="Q112" s="2"/>
      <c r="R112" s="41"/>
      <c r="S112" s="2"/>
      <c r="T112" s="12"/>
      <c r="U112" s="12"/>
      <c r="V112" s="2"/>
      <c r="W112" s="2"/>
      <c r="X112" s="2"/>
      <c r="Y112" s="33"/>
    </row>
    <row r="113" spans="2:25" hidden="1" x14ac:dyDescent="0.2">
      <c r="B113" s="12"/>
      <c r="C113" s="12"/>
      <c r="D113" s="42"/>
      <c r="E113" s="28"/>
      <c r="F113" s="2"/>
      <c r="G113" s="2"/>
      <c r="H113" s="2"/>
      <c r="I113" s="2"/>
      <c r="J113" s="2"/>
      <c r="K113" s="2"/>
      <c r="L113" s="12"/>
      <c r="M113" s="12"/>
      <c r="N113" s="12">
        <f t="shared" si="5"/>
        <v>0</v>
      </c>
      <c r="O113" s="12"/>
      <c r="P113" s="12">
        <f t="shared" si="4"/>
        <v>0</v>
      </c>
      <c r="Q113" s="2"/>
      <c r="R113" s="41"/>
      <c r="S113" s="2"/>
      <c r="T113" s="12"/>
      <c r="U113" s="12"/>
      <c r="V113" s="2"/>
      <c r="W113" s="2"/>
      <c r="X113" s="2"/>
      <c r="Y113" s="33"/>
    </row>
    <row r="114" spans="2:25" hidden="1" x14ac:dyDescent="0.2">
      <c r="B114" s="12"/>
      <c r="C114" s="12"/>
      <c r="D114" s="42"/>
      <c r="E114" s="28"/>
      <c r="F114" s="2"/>
      <c r="G114" s="2"/>
      <c r="H114" s="2"/>
      <c r="I114" s="2"/>
      <c r="J114" s="2"/>
      <c r="K114" s="2"/>
      <c r="L114" s="12"/>
      <c r="M114" s="12"/>
      <c r="N114" s="12">
        <f t="shared" si="5"/>
        <v>0</v>
      </c>
      <c r="O114" s="12"/>
      <c r="P114" s="12">
        <f t="shared" si="4"/>
        <v>0</v>
      </c>
      <c r="Q114" s="2"/>
      <c r="R114" s="41"/>
      <c r="S114" s="2"/>
      <c r="T114" s="12"/>
      <c r="U114" s="12"/>
      <c r="V114" s="2"/>
      <c r="W114" s="2"/>
      <c r="X114" s="2"/>
      <c r="Y114" s="33"/>
    </row>
    <row r="115" spans="2:25" hidden="1" x14ac:dyDescent="0.2">
      <c r="B115" s="12"/>
      <c r="C115" s="12"/>
      <c r="D115" s="42"/>
      <c r="E115" s="28"/>
      <c r="F115" s="2"/>
      <c r="G115" s="2"/>
      <c r="H115" s="2"/>
      <c r="I115" s="2"/>
      <c r="J115" s="2"/>
      <c r="K115" s="2"/>
      <c r="L115" s="12"/>
      <c r="M115" s="12"/>
      <c r="N115" s="12">
        <f t="shared" si="5"/>
        <v>0</v>
      </c>
      <c r="O115" s="12"/>
      <c r="P115" s="12">
        <f t="shared" si="4"/>
        <v>0</v>
      </c>
      <c r="Q115" s="2"/>
      <c r="R115" s="41"/>
      <c r="S115" s="2"/>
      <c r="T115" s="12"/>
      <c r="U115" s="12"/>
      <c r="V115" s="2"/>
      <c r="W115" s="2"/>
      <c r="X115" s="2"/>
      <c r="Y115" s="33"/>
    </row>
    <row r="116" spans="2:25" hidden="1" x14ac:dyDescent="0.2">
      <c r="B116" s="12"/>
      <c r="C116" s="12"/>
      <c r="D116" s="42"/>
      <c r="E116" s="28"/>
      <c r="F116" s="2"/>
      <c r="G116" s="2"/>
      <c r="H116" s="2"/>
      <c r="I116" s="2"/>
      <c r="J116" s="2"/>
      <c r="K116" s="2"/>
      <c r="L116" s="12"/>
      <c r="M116" s="12"/>
      <c r="N116" s="12">
        <f t="shared" si="5"/>
        <v>0</v>
      </c>
      <c r="O116" s="12"/>
      <c r="P116" s="12">
        <f t="shared" si="4"/>
        <v>0</v>
      </c>
      <c r="Q116" s="2"/>
      <c r="R116" s="41"/>
      <c r="S116" s="2"/>
      <c r="T116" s="12"/>
      <c r="U116" s="12"/>
      <c r="V116" s="2"/>
      <c r="W116" s="2"/>
      <c r="X116" s="2"/>
      <c r="Y116" s="33"/>
    </row>
    <row r="117" spans="2:25" hidden="1" x14ac:dyDescent="0.2">
      <c r="B117" s="12"/>
      <c r="C117" s="12"/>
      <c r="D117" s="42"/>
      <c r="E117" s="28"/>
      <c r="F117" s="2"/>
      <c r="G117" s="2"/>
      <c r="H117" s="2"/>
      <c r="I117" s="2"/>
      <c r="J117" s="2"/>
      <c r="K117" s="2"/>
      <c r="L117" s="12"/>
      <c r="M117" s="12"/>
      <c r="N117" s="12">
        <f t="shared" si="5"/>
        <v>0</v>
      </c>
      <c r="O117" s="12"/>
      <c r="P117" s="12">
        <f t="shared" si="4"/>
        <v>0</v>
      </c>
      <c r="Q117" s="2"/>
      <c r="R117" s="41"/>
      <c r="S117" s="2"/>
      <c r="T117" s="12"/>
      <c r="U117" s="12"/>
      <c r="V117" s="2"/>
      <c r="W117" s="2"/>
      <c r="X117" s="2"/>
      <c r="Y117" s="33"/>
    </row>
    <row r="118" spans="2:25" hidden="1" x14ac:dyDescent="0.2">
      <c r="B118" s="12"/>
      <c r="C118" s="12"/>
      <c r="D118" s="42"/>
      <c r="E118" s="28"/>
      <c r="F118" s="2"/>
      <c r="G118" s="2"/>
      <c r="H118" s="2"/>
      <c r="I118" s="2"/>
      <c r="J118" s="2"/>
      <c r="K118" s="2"/>
      <c r="L118" s="12"/>
      <c r="M118" s="12"/>
      <c r="N118" s="12">
        <f t="shared" si="5"/>
        <v>0</v>
      </c>
      <c r="O118" s="12"/>
      <c r="P118" s="12">
        <f t="shared" si="4"/>
        <v>0</v>
      </c>
      <c r="Q118" s="2"/>
      <c r="R118" s="41"/>
      <c r="S118" s="2"/>
      <c r="T118" s="12"/>
      <c r="U118" s="12"/>
      <c r="V118" s="2"/>
      <c r="W118" s="2"/>
      <c r="X118" s="2"/>
      <c r="Y118" s="33"/>
    </row>
    <row r="119" spans="2:25" hidden="1" x14ac:dyDescent="0.2">
      <c r="B119" s="12"/>
      <c r="C119" s="12"/>
      <c r="D119" s="42"/>
      <c r="E119" s="28"/>
      <c r="F119" s="2"/>
      <c r="G119" s="2"/>
      <c r="H119" s="2"/>
      <c r="I119" s="2"/>
      <c r="J119" s="2"/>
      <c r="K119" s="2"/>
      <c r="L119" s="12"/>
      <c r="M119" s="12"/>
      <c r="N119" s="12">
        <f t="shared" si="5"/>
        <v>0</v>
      </c>
      <c r="O119" s="12"/>
      <c r="P119" s="12">
        <f t="shared" si="4"/>
        <v>0</v>
      </c>
      <c r="Q119" s="2"/>
      <c r="R119" s="41"/>
      <c r="S119" s="2"/>
      <c r="T119" s="12"/>
      <c r="U119" s="12"/>
      <c r="V119" s="2"/>
      <c r="W119" s="2"/>
      <c r="X119" s="2"/>
      <c r="Y119" s="33"/>
    </row>
    <row r="120" spans="2:25" hidden="1" x14ac:dyDescent="0.2">
      <c r="B120" s="12"/>
      <c r="C120" s="12"/>
      <c r="D120" s="42"/>
      <c r="E120" s="28"/>
      <c r="F120" s="2"/>
      <c r="G120" s="2"/>
      <c r="H120" s="2"/>
      <c r="I120" s="2"/>
      <c r="J120" s="2"/>
      <c r="K120" s="2"/>
      <c r="L120" s="12"/>
      <c r="M120" s="12"/>
      <c r="N120" s="12">
        <f t="shared" si="5"/>
        <v>0</v>
      </c>
      <c r="O120" s="12"/>
      <c r="P120" s="12">
        <f t="shared" si="4"/>
        <v>0</v>
      </c>
      <c r="Q120" s="2"/>
      <c r="R120" s="41"/>
      <c r="S120" s="2"/>
      <c r="T120" s="12"/>
      <c r="U120" s="12"/>
      <c r="V120" s="2"/>
      <c r="W120" s="2"/>
      <c r="X120" s="2"/>
      <c r="Y120" s="33"/>
    </row>
    <row r="121" spans="2:25" hidden="1" x14ac:dyDescent="0.2">
      <c r="B121" s="12"/>
      <c r="C121" s="12"/>
      <c r="D121" s="42"/>
      <c r="E121" s="28"/>
      <c r="F121" s="2"/>
      <c r="G121" s="2"/>
      <c r="H121" s="2"/>
      <c r="I121" s="2"/>
      <c r="J121" s="2"/>
      <c r="K121" s="2"/>
      <c r="L121" s="12"/>
      <c r="M121" s="12"/>
      <c r="N121" s="12">
        <f t="shared" si="5"/>
        <v>0</v>
      </c>
      <c r="O121" s="12"/>
      <c r="P121" s="12">
        <f t="shared" si="4"/>
        <v>0</v>
      </c>
      <c r="Q121" s="2"/>
      <c r="R121" s="41"/>
      <c r="S121" s="2"/>
      <c r="T121" s="12"/>
      <c r="U121" s="12"/>
      <c r="V121" s="2"/>
      <c r="W121" s="2"/>
      <c r="X121" s="2"/>
      <c r="Y121" s="33"/>
    </row>
    <row r="122" spans="2:25" hidden="1" x14ac:dyDescent="0.2">
      <c r="B122" s="12"/>
      <c r="C122" s="12"/>
      <c r="D122" s="42"/>
      <c r="E122" s="28"/>
      <c r="F122" s="2"/>
      <c r="G122" s="2"/>
      <c r="H122" s="2"/>
      <c r="I122" s="2"/>
      <c r="J122" s="2"/>
      <c r="K122" s="2"/>
      <c r="L122" s="12"/>
      <c r="M122" s="12"/>
      <c r="N122" s="12">
        <f t="shared" si="5"/>
        <v>0</v>
      </c>
      <c r="O122" s="12"/>
      <c r="P122" s="12">
        <f t="shared" si="4"/>
        <v>0</v>
      </c>
      <c r="Q122" s="2"/>
      <c r="R122" s="41"/>
      <c r="S122" s="2"/>
      <c r="T122" s="12"/>
      <c r="U122" s="12"/>
      <c r="V122" s="2"/>
      <c r="W122" s="2"/>
      <c r="X122" s="2"/>
      <c r="Y122" s="33"/>
    </row>
    <row r="123" spans="2:25" hidden="1" x14ac:dyDescent="0.2">
      <c r="B123" s="12"/>
      <c r="C123" s="12"/>
      <c r="D123" s="42"/>
      <c r="E123" s="28"/>
      <c r="F123" s="2"/>
      <c r="G123" s="2"/>
      <c r="H123" s="2"/>
      <c r="I123" s="2"/>
      <c r="J123" s="2"/>
      <c r="K123" s="2"/>
      <c r="L123" s="12"/>
      <c r="M123" s="12"/>
      <c r="N123" s="12">
        <f t="shared" si="5"/>
        <v>0</v>
      </c>
      <c r="O123" s="12"/>
      <c r="P123" s="12">
        <f t="shared" si="4"/>
        <v>0</v>
      </c>
      <c r="Q123" s="2"/>
      <c r="R123" s="41"/>
      <c r="S123" s="2"/>
      <c r="T123" s="12"/>
      <c r="U123" s="12"/>
      <c r="V123" s="2"/>
      <c r="W123" s="2"/>
      <c r="X123" s="2"/>
      <c r="Y123" s="33"/>
    </row>
    <row r="124" spans="2:25" hidden="1" x14ac:dyDescent="0.2">
      <c r="B124" s="12"/>
      <c r="C124" s="12"/>
      <c r="D124" s="42"/>
      <c r="E124" s="28"/>
      <c r="F124" s="2"/>
      <c r="G124" s="2"/>
      <c r="H124" s="2"/>
      <c r="I124" s="2"/>
      <c r="J124" s="2"/>
      <c r="K124" s="2"/>
      <c r="L124" s="12"/>
      <c r="M124" s="12"/>
      <c r="N124" s="12">
        <f t="shared" si="5"/>
        <v>0</v>
      </c>
      <c r="O124" s="12"/>
      <c r="P124" s="12">
        <f t="shared" si="4"/>
        <v>0</v>
      </c>
      <c r="Q124" s="2"/>
      <c r="R124" s="41"/>
      <c r="S124" s="2"/>
      <c r="T124" s="12"/>
      <c r="U124" s="12"/>
      <c r="V124" s="2"/>
      <c r="W124" s="2"/>
      <c r="X124" s="2"/>
      <c r="Y124" s="33"/>
    </row>
    <row r="125" spans="2:25" hidden="1" x14ac:dyDescent="0.2">
      <c r="B125" s="12"/>
      <c r="C125" s="12"/>
      <c r="D125" s="42"/>
      <c r="E125" s="28"/>
      <c r="F125" s="2"/>
      <c r="G125" s="2"/>
      <c r="H125" s="2"/>
      <c r="I125" s="2"/>
      <c r="J125" s="2"/>
      <c r="K125" s="2"/>
      <c r="L125" s="12"/>
      <c r="M125" s="12"/>
      <c r="N125" s="12">
        <f t="shared" si="5"/>
        <v>0</v>
      </c>
      <c r="O125" s="12"/>
      <c r="P125" s="12">
        <f t="shared" si="4"/>
        <v>0</v>
      </c>
      <c r="Q125" s="2"/>
      <c r="R125" s="41"/>
      <c r="S125" s="2"/>
      <c r="T125" s="12"/>
      <c r="U125" s="12"/>
      <c r="V125" s="2"/>
      <c r="W125" s="2"/>
      <c r="X125" s="2"/>
      <c r="Y125" s="33"/>
    </row>
    <row r="126" spans="2:25" hidden="1" x14ac:dyDescent="0.2">
      <c r="B126" s="12"/>
      <c r="C126" s="12"/>
      <c r="D126" s="42"/>
      <c r="E126" s="28"/>
      <c r="F126" s="2"/>
      <c r="G126" s="2"/>
      <c r="H126" s="2"/>
      <c r="I126" s="2"/>
      <c r="J126" s="2"/>
      <c r="K126" s="2"/>
      <c r="L126" s="12"/>
      <c r="M126" s="12"/>
      <c r="N126" s="12">
        <f t="shared" si="5"/>
        <v>0</v>
      </c>
      <c r="O126" s="12"/>
      <c r="P126" s="12">
        <f t="shared" si="4"/>
        <v>0</v>
      </c>
      <c r="Q126" s="2"/>
      <c r="R126" s="41"/>
      <c r="S126" s="2"/>
      <c r="T126" s="12"/>
      <c r="U126" s="12"/>
      <c r="V126" s="2"/>
      <c r="W126" s="2"/>
      <c r="X126" s="2"/>
      <c r="Y126" s="33"/>
    </row>
    <row r="127" spans="2:25" hidden="1" x14ac:dyDescent="0.2">
      <c r="B127" s="12"/>
      <c r="C127" s="12"/>
      <c r="D127" s="42"/>
      <c r="E127" s="28"/>
      <c r="F127" s="2"/>
      <c r="G127" s="2"/>
      <c r="H127" s="2"/>
      <c r="I127" s="2"/>
      <c r="J127" s="2"/>
      <c r="K127" s="2"/>
      <c r="L127" s="12"/>
      <c r="M127" s="12"/>
      <c r="N127" s="12">
        <f t="shared" si="5"/>
        <v>0</v>
      </c>
      <c r="O127" s="12"/>
      <c r="P127" s="12">
        <f t="shared" si="4"/>
        <v>0</v>
      </c>
      <c r="Q127" s="2"/>
      <c r="R127" s="41"/>
      <c r="S127" s="2"/>
      <c r="T127" s="12"/>
      <c r="U127" s="12"/>
      <c r="V127" s="2"/>
      <c r="W127" s="2"/>
      <c r="X127" s="2"/>
      <c r="Y127" s="33"/>
    </row>
    <row r="128" spans="2:25" hidden="1" x14ac:dyDescent="0.2">
      <c r="B128" s="12"/>
      <c r="C128" s="12"/>
      <c r="D128" s="42"/>
      <c r="E128" s="28"/>
      <c r="F128" s="2"/>
      <c r="G128" s="2"/>
      <c r="H128" s="2"/>
      <c r="I128" s="2"/>
      <c r="J128" s="2"/>
      <c r="K128" s="2"/>
      <c r="L128" s="12"/>
      <c r="M128" s="12"/>
      <c r="N128" s="12">
        <f t="shared" si="5"/>
        <v>0</v>
      </c>
      <c r="O128" s="12"/>
      <c r="P128" s="12">
        <f t="shared" si="4"/>
        <v>0</v>
      </c>
      <c r="Q128" s="2"/>
      <c r="R128" s="41"/>
      <c r="S128" s="2"/>
      <c r="T128" s="12"/>
      <c r="U128" s="12"/>
      <c r="V128" s="2"/>
      <c r="W128" s="2"/>
      <c r="X128" s="2"/>
      <c r="Y128" s="33"/>
    </row>
    <row r="129" spans="2:25" hidden="1" x14ac:dyDescent="0.2">
      <c r="B129" s="12"/>
      <c r="C129" s="12"/>
      <c r="D129" s="42"/>
      <c r="E129" s="28"/>
      <c r="F129" s="2"/>
      <c r="G129" s="2"/>
      <c r="H129" s="2"/>
      <c r="I129" s="2"/>
      <c r="J129" s="2"/>
      <c r="K129" s="2"/>
      <c r="L129" s="12"/>
      <c r="M129" s="12"/>
      <c r="N129" s="12">
        <f t="shared" si="5"/>
        <v>0</v>
      </c>
      <c r="O129" s="12"/>
      <c r="P129" s="12">
        <f t="shared" si="4"/>
        <v>0</v>
      </c>
      <c r="Q129" s="2"/>
      <c r="R129" s="41"/>
      <c r="S129" s="2"/>
      <c r="T129" s="12"/>
      <c r="U129" s="12"/>
      <c r="V129" s="2"/>
      <c r="W129" s="2"/>
      <c r="X129" s="2"/>
      <c r="Y129" s="33"/>
    </row>
    <row r="130" spans="2:25" hidden="1" x14ac:dyDescent="0.2">
      <c r="B130" s="12"/>
      <c r="C130" s="12"/>
      <c r="D130" s="42"/>
      <c r="E130" s="28"/>
      <c r="F130" s="2"/>
      <c r="G130" s="2"/>
      <c r="H130" s="2"/>
      <c r="I130" s="2"/>
      <c r="J130" s="2"/>
      <c r="K130" s="2"/>
      <c r="L130" s="12"/>
      <c r="M130" s="12"/>
      <c r="N130" s="12">
        <f t="shared" si="5"/>
        <v>0</v>
      </c>
      <c r="O130" s="12"/>
      <c r="P130" s="12">
        <f t="shared" si="4"/>
        <v>0</v>
      </c>
      <c r="Q130" s="2"/>
      <c r="R130" s="41"/>
      <c r="S130" s="2"/>
      <c r="T130" s="12"/>
      <c r="U130" s="12"/>
      <c r="V130" s="2"/>
      <c r="W130" s="2"/>
      <c r="X130" s="2"/>
      <c r="Y130" s="33"/>
    </row>
    <row r="131" spans="2:25" hidden="1" x14ac:dyDescent="0.2">
      <c r="B131" s="12"/>
      <c r="C131" s="12"/>
      <c r="D131" s="42"/>
      <c r="E131" s="28"/>
      <c r="F131" s="2"/>
      <c r="G131" s="2"/>
      <c r="H131" s="2"/>
      <c r="I131" s="2"/>
      <c r="J131" s="2"/>
      <c r="K131" s="2"/>
      <c r="L131" s="12"/>
      <c r="M131" s="12"/>
      <c r="N131" s="12">
        <f t="shared" si="5"/>
        <v>0</v>
      </c>
      <c r="O131" s="12"/>
      <c r="P131" s="12">
        <f t="shared" si="4"/>
        <v>0</v>
      </c>
      <c r="Q131" s="2"/>
      <c r="R131" s="41"/>
      <c r="S131" s="2"/>
      <c r="T131" s="12"/>
      <c r="U131" s="12"/>
      <c r="V131" s="2"/>
      <c r="W131" s="2"/>
      <c r="X131" s="2"/>
      <c r="Y131" s="33"/>
    </row>
    <row r="132" spans="2:25" hidden="1" x14ac:dyDescent="0.2">
      <c r="B132" s="12"/>
      <c r="C132" s="12"/>
      <c r="D132" s="42"/>
      <c r="E132" s="28"/>
      <c r="F132" s="2"/>
      <c r="G132" s="2"/>
      <c r="H132" s="2"/>
      <c r="I132" s="2"/>
      <c r="J132" s="2"/>
      <c r="K132" s="2"/>
      <c r="L132" s="12"/>
      <c r="M132" s="12"/>
      <c r="N132" s="12">
        <f t="shared" si="5"/>
        <v>0</v>
      </c>
      <c r="O132" s="12"/>
      <c r="P132" s="12">
        <f t="shared" si="4"/>
        <v>0</v>
      </c>
      <c r="Q132" s="2"/>
      <c r="R132" s="41"/>
      <c r="S132" s="2"/>
      <c r="T132" s="12"/>
      <c r="U132" s="12"/>
      <c r="V132" s="2"/>
      <c r="W132" s="2"/>
      <c r="X132" s="2"/>
      <c r="Y132" s="33"/>
    </row>
    <row r="133" spans="2:25" hidden="1" x14ac:dyDescent="0.2">
      <c r="B133" s="12"/>
      <c r="C133" s="12"/>
      <c r="D133" s="42"/>
      <c r="E133" s="28"/>
      <c r="F133" s="2"/>
      <c r="G133" s="2"/>
      <c r="H133" s="2"/>
      <c r="I133" s="2"/>
      <c r="J133" s="2"/>
      <c r="K133" s="2"/>
      <c r="L133" s="12"/>
      <c r="M133" s="12"/>
      <c r="N133" s="12">
        <f t="shared" si="5"/>
        <v>0</v>
      </c>
      <c r="O133" s="12"/>
      <c r="P133" s="12">
        <f t="shared" si="4"/>
        <v>0</v>
      </c>
      <c r="Q133" s="2"/>
      <c r="R133" s="41"/>
      <c r="S133" s="2"/>
      <c r="T133" s="12"/>
      <c r="U133" s="12"/>
      <c r="V133" s="2"/>
      <c r="W133" s="2"/>
      <c r="X133" s="2"/>
      <c r="Y133" s="33"/>
    </row>
    <row r="134" spans="2:25" hidden="1" x14ac:dyDescent="0.2">
      <c r="B134" s="12"/>
      <c r="C134" s="12"/>
      <c r="D134" s="42"/>
      <c r="E134" s="28"/>
      <c r="F134" s="2"/>
      <c r="G134" s="2"/>
      <c r="H134" s="2"/>
      <c r="I134" s="2"/>
      <c r="J134" s="2"/>
      <c r="K134" s="2"/>
      <c r="L134" s="12"/>
      <c r="M134" s="12"/>
      <c r="N134" s="12">
        <f t="shared" si="5"/>
        <v>0</v>
      </c>
      <c r="O134" s="12"/>
      <c r="P134" s="12">
        <f t="shared" si="4"/>
        <v>0</v>
      </c>
      <c r="Q134" s="2"/>
      <c r="R134" s="41"/>
      <c r="S134" s="2"/>
      <c r="T134" s="12"/>
      <c r="U134" s="12"/>
      <c r="V134" s="2"/>
      <c r="W134" s="2"/>
      <c r="X134" s="2"/>
      <c r="Y134" s="33"/>
    </row>
    <row r="135" spans="2:25" hidden="1" x14ac:dyDescent="0.2">
      <c r="B135" s="12"/>
      <c r="C135" s="12"/>
      <c r="D135" s="42"/>
      <c r="E135" s="28"/>
      <c r="F135" s="2"/>
      <c r="G135" s="2"/>
      <c r="H135" s="2"/>
      <c r="I135" s="2"/>
      <c r="J135" s="2"/>
      <c r="K135" s="2"/>
      <c r="L135" s="12"/>
      <c r="M135" s="12"/>
      <c r="N135" s="12">
        <f t="shared" si="5"/>
        <v>0</v>
      </c>
      <c r="O135" s="12"/>
      <c r="P135" s="12">
        <f t="shared" si="4"/>
        <v>0</v>
      </c>
      <c r="Q135" s="2"/>
      <c r="R135" s="41"/>
      <c r="S135" s="2"/>
      <c r="T135" s="12"/>
      <c r="U135" s="12"/>
      <c r="V135" s="2"/>
      <c r="W135" s="2"/>
      <c r="X135" s="2"/>
      <c r="Y135" s="33"/>
    </row>
    <row r="136" spans="2:25" hidden="1" x14ac:dyDescent="0.2">
      <c r="B136" s="12"/>
      <c r="C136" s="12"/>
      <c r="D136" s="42"/>
      <c r="E136" s="28"/>
      <c r="F136" s="2"/>
      <c r="G136" s="2"/>
      <c r="H136" s="2"/>
      <c r="I136" s="2"/>
      <c r="J136" s="2"/>
      <c r="K136" s="2"/>
      <c r="L136" s="12"/>
      <c r="M136" s="12"/>
      <c r="N136" s="12">
        <f t="shared" si="5"/>
        <v>0</v>
      </c>
      <c r="O136" s="12"/>
      <c r="P136" s="12">
        <f t="shared" si="4"/>
        <v>0</v>
      </c>
      <c r="Q136" s="2"/>
      <c r="R136" s="41"/>
      <c r="S136" s="2"/>
      <c r="T136" s="12"/>
      <c r="U136" s="12"/>
      <c r="V136" s="2"/>
      <c r="W136" s="2"/>
      <c r="X136" s="2"/>
      <c r="Y136" s="33"/>
    </row>
    <row r="137" spans="2:25" hidden="1" x14ac:dyDescent="0.2">
      <c r="B137" s="12"/>
      <c r="C137" s="12"/>
      <c r="D137" s="42"/>
      <c r="E137" s="28"/>
      <c r="F137" s="2"/>
      <c r="G137" s="2"/>
      <c r="H137" s="2"/>
      <c r="I137" s="2"/>
      <c r="J137" s="2"/>
      <c r="K137" s="2"/>
      <c r="L137" s="12"/>
      <c r="M137" s="12"/>
      <c r="N137" s="12">
        <f t="shared" si="5"/>
        <v>0</v>
      </c>
      <c r="O137" s="12"/>
      <c r="P137" s="12">
        <f t="shared" si="4"/>
        <v>0</v>
      </c>
      <c r="Q137" s="2"/>
      <c r="R137" s="41"/>
      <c r="S137" s="2"/>
      <c r="T137" s="12"/>
      <c r="U137" s="12"/>
      <c r="V137" s="2"/>
      <c r="W137" s="2"/>
      <c r="X137" s="2"/>
      <c r="Y137" s="33"/>
    </row>
    <row r="138" spans="2:25" hidden="1" x14ac:dyDescent="0.2">
      <c r="B138" s="12"/>
      <c r="C138" s="12"/>
      <c r="D138" s="42"/>
      <c r="E138" s="28"/>
      <c r="F138" s="2"/>
      <c r="G138" s="2"/>
      <c r="H138" s="2"/>
      <c r="I138" s="2"/>
      <c r="J138" s="2"/>
      <c r="K138" s="2"/>
      <c r="L138" s="12"/>
      <c r="M138" s="12"/>
      <c r="N138" s="12">
        <f t="shared" si="5"/>
        <v>0</v>
      </c>
      <c r="O138" s="12"/>
      <c r="P138" s="12">
        <f t="shared" ref="P138:P201" si="6">O138</f>
        <v>0</v>
      </c>
      <c r="Q138" s="2"/>
      <c r="R138" s="41"/>
      <c r="S138" s="2"/>
      <c r="T138" s="12"/>
      <c r="U138" s="12"/>
      <c r="V138" s="2"/>
      <c r="W138" s="2"/>
      <c r="X138" s="2"/>
      <c r="Y138" s="33"/>
    </row>
    <row r="139" spans="2:25" hidden="1" x14ac:dyDescent="0.2">
      <c r="B139" s="12"/>
      <c r="C139" s="12"/>
      <c r="D139" s="42"/>
      <c r="E139" s="28"/>
      <c r="F139" s="2"/>
      <c r="G139" s="2"/>
      <c r="H139" s="2"/>
      <c r="I139" s="2"/>
      <c r="J139" s="2"/>
      <c r="K139" s="2"/>
      <c r="L139" s="12"/>
      <c r="M139" s="12"/>
      <c r="N139" s="12">
        <f t="shared" si="5"/>
        <v>0</v>
      </c>
      <c r="O139" s="12"/>
      <c r="P139" s="12">
        <f t="shared" si="6"/>
        <v>0</v>
      </c>
      <c r="Q139" s="2"/>
      <c r="R139" s="41"/>
      <c r="S139" s="2"/>
      <c r="T139" s="12"/>
      <c r="U139" s="12"/>
      <c r="V139" s="2"/>
      <c r="W139" s="2"/>
      <c r="X139" s="2"/>
      <c r="Y139" s="33"/>
    </row>
    <row r="140" spans="2:25" hidden="1" x14ac:dyDescent="0.2">
      <c r="B140" s="12"/>
      <c r="C140" s="12"/>
      <c r="D140" s="42"/>
      <c r="E140" s="28"/>
      <c r="F140" s="2"/>
      <c r="G140" s="2"/>
      <c r="H140" s="2"/>
      <c r="I140" s="2"/>
      <c r="J140" s="2"/>
      <c r="K140" s="2"/>
      <c r="L140" s="12"/>
      <c r="M140" s="12"/>
      <c r="N140" s="12">
        <f t="shared" si="5"/>
        <v>0</v>
      </c>
      <c r="O140" s="12"/>
      <c r="P140" s="12">
        <f t="shared" si="6"/>
        <v>0</v>
      </c>
      <c r="Q140" s="2"/>
      <c r="R140" s="41"/>
      <c r="S140" s="2"/>
      <c r="T140" s="12"/>
      <c r="U140" s="12"/>
      <c r="V140" s="2"/>
      <c r="W140" s="2"/>
      <c r="X140" s="2"/>
      <c r="Y140" s="33"/>
    </row>
    <row r="141" spans="2:25" hidden="1" x14ac:dyDescent="0.2">
      <c r="B141" s="12"/>
      <c r="C141" s="12"/>
      <c r="D141" s="42"/>
      <c r="E141" s="28"/>
      <c r="F141" s="2"/>
      <c r="G141" s="2"/>
      <c r="H141" s="2"/>
      <c r="I141" s="2"/>
      <c r="J141" s="2"/>
      <c r="K141" s="2"/>
      <c r="L141" s="12"/>
      <c r="M141" s="12"/>
      <c r="N141" s="12">
        <f t="shared" si="5"/>
        <v>0</v>
      </c>
      <c r="O141" s="12"/>
      <c r="P141" s="12">
        <f t="shared" si="6"/>
        <v>0</v>
      </c>
      <c r="Q141" s="2"/>
      <c r="R141" s="41"/>
      <c r="S141" s="2"/>
      <c r="T141" s="12"/>
      <c r="U141" s="12"/>
      <c r="V141" s="2"/>
      <c r="W141" s="2"/>
      <c r="X141" s="2"/>
      <c r="Y141" s="33"/>
    </row>
    <row r="142" spans="2:25" hidden="1" x14ac:dyDescent="0.2">
      <c r="B142" s="12"/>
      <c r="C142" s="12"/>
      <c r="D142" s="42"/>
      <c r="E142" s="28"/>
      <c r="F142" s="2"/>
      <c r="G142" s="2"/>
      <c r="H142" s="2"/>
      <c r="I142" s="2"/>
      <c r="J142" s="2"/>
      <c r="K142" s="2"/>
      <c r="L142" s="12"/>
      <c r="M142" s="12"/>
      <c r="N142" s="12">
        <f t="shared" si="5"/>
        <v>0</v>
      </c>
      <c r="O142" s="12"/>
      <c r="P142" s="12">
        <f t="shared" si="6"/>
        <v>0</v>
      </c>
      <c r="Q142" s="2"/>
      <c r="R142" s="41"/>
      <c r="S142" s="2"/>
      <c r="T142" s="12"/>
      <c r="U142" s="12"/>
      <c r="V142" s="2"/>
      <c r="W142" s="2"/>
      <c r="X142" s="2"/>
      <c r="Y142" s="33"/>
    </row>
    <row r="143" spans="2:25" hidden="1" x14ac:dyDescent="0.2">
      <c r="B143" s="12"/>
      <c r="C143" s="12"/>
      <c r="D143" s="42"/>
      <c r="E143" s="28"/>
      <c r="F143" s="2"/>
      <c r="G143" s="2"/>
      <c r="H143" s="2"/>
      <c r="I143" s="2"/>
      <c r="J143" s="2"/>
      <c r="K143" s="2"/>
      <c r="L143" s="12"/>
      <c r="M143" s="12"/>
      <c r="N143" s="12">
        <f t="shared" si="5"/>
        <v>0</v>
      </c>
      <c r="O143" s="12"/>
      <c r="P143" s="12">
        <f t="shared" si="6"/>
        <v>0</v>
      </c>
      <c r="Q143" s="2"/>
      <c r="R143" s="41"/>
      <c r="S143" s="2"/>
      <c r="T143" s="12"/>
      <c r="U143" s="12"/>
      <c r="V143" s="2"/>
      <c r="W143" s="2"/>
      <c r="X143" s="2"/>
      <c r="Y143" s="33"/>
    </row>
    <row r="144" spans="2:25" hidden="1" x14ac:dyDescent="0.2">
      <c r="B144" s="12"/>
      <c r="C144" s="12"/>
      <c r="D144" s="42"/>
      <c r="E144" s="28"/>
      <c r="F144" s="2"/>
      <c r="G144" s="2"/>
      <c r="H144" s="2"/>
      <c r="I144" s="2"/>
      <c r="J144" s="2"/>
      <c r="K144" s="2"/>
      <c r="L144" s="12"/>
      <c r="M144" s="12"/>
      <c r="N144" s="12">
        <f t="shared" ref="N144:N207" si="7">M144</f>
        <v>0</v>
      </c>
      <c r="O144" s="12"/>
      <c r="P144" s="12">
        <f t="shared" si="6"/>
        <v>0</v>
      </c>
      <c r="Q144" s="2"/>
      <c r="R144" s="41"/>
      <c r="S144" s="2"/>
      <c r="T144" s="12"/>
      <c r="U144" s="12"/>
      <c r="V144" s="2"/>
      <c r="W144" s="2"/>
      <c r="X144" s="2"/>
      <c r="Y144" s="33"/>
    </row>
    <row r="145" spans="2:25" hidden="1" x14ac:dyDescent="0.2">
      <c r="B145" s="12"/>
      <c r="C145" s="12"/>
      <c r="D145" s="42"/>
      <c r="E145" s="28"/>
      <c r="F145" s="2"/>
      <c r="G145" s="2"/>
      <c r="H145" s="2"/>
      <c r="I145" s="2"/>
      <c r="J145" s="2"/>
      <c r="K145" s="2"/>
      <c r="L145" s="12"/>
      <c r="M145" s="12"/>
      <c r="N145" s="12">
        <f t="shared" si="7"/>
        <v>0</v>
      </c>
      <c r="O145" s="12"/>
      <c r="P145" s="12">
        <f t="shared" si="6"/>
        <v>0</v>
      </c>
      <c r="Q145" s="2"/>
      <c r="R145" s="41"/>
      <c r="S145" s="2"/>
      <c r="T145" s="12"/>
      <c r="U145" s="12"/>
      <c r="V145" s="2"/>
      <c r="W145" s="2"/>
      <c r="X145" s="2"/>
      <c r="Y145" s="33"/>
    </row>
    <row r="146" spans="2:25" hidden="1" x14ac:dyDescent="0.2">
      <c r="B146" s="12"/>
      <c r="C146" s="12"/>
      <c r="D146" s="42"/>
      <c r="E146" s="28"/>
      <c r="F146" s="2"/>
      <c r="G146" s="2"/>
      <c r="H146" s="2"/>
      <c r="I146" s="2"/>
      <c r="J146" s="2"/>
      <c r="K146" s="2"/>
      <c r="L146" s="12"/>
      <c r="M146" s="12"/>
      <c r="N146" s="12">
        <f t="shared" si="7"/>
        <v>0</v>
      </c>
      <c r="O146" s="12"/>
      <c r="P146" s="12">
        <f t="shared" si="6"/>
        <v>0</v>
      </c>
      <c r="Q146" s="2"/>
      <c r="R146" s="41"/>
      <c r="S146" s="2"/>
      <c r="T146" s="12"/>
      <c r="U146" s="12"/>
      <c r="V146" s="2"/>
      <c r="W146" s="2"/>
      <c r="X146" s="2"/>
      <c r="Y146" s="33"/>
    </row>
    <row r="147" spans="2:25" hidden="1" x14ac:dyDescent="0.2">
      <c r="B147" s="12"/>
      <c r="C147" s="12"/>
      <c r="D147" s="42"/>
      <c r="E147" s="28"/>
      <c r="F147" s="2"/>
      <c r="G147" s="2"/>
      <c r="H147" s="2"/>
      <c r="I147" s="2"/>
      <c r="J147" s="2"/>
      <c r="K147" s="2"/>
      <c r="L147" s="12"/>
      <c r="M147" s="12"/>
      <c r="N147" s="12">
        <f t="shared" si="7"/>
        <v>0</v>
      </c>
      <c r="O147" s="12"/>
      <c r="P147" s="12">
        <f t="shared" si="6"/>
        <v>0</v>
      </c>
      <c r="Q147" s="2"/>
      <c r="R147" s="41"/>
      <c r="S147" s="2"/>
      <c r="T147" s="12"/>
      <c r="U147" s="12"/>
      <c r="V147" s="2"/>
      <c r="W147" s="2"/>
      <c r="X147" s="2"/>
      <c r="Y147" s="33"/>
    </row>
    <row r="148" spans="2:25" hidden="1" x14ac:dyDescent="0.2">
      <c r="B148" s="12"/>
      <c r="C148" s="12"/>
      <c r="D148" s="42"/>
      <c r="E148" s="28"/>
      <c r="F148" s="2"/>
      <c r="G148" s="2"/>
      <c r="H148" s="2"/>
      <c r="I148" s="2"/>
      <c r="J148" s="2"/>
      <c r="K148" s="2"/>
      <c r="L148" s="12"/>
      <c r="M148" s="12"/>
      <c r="N148" s="12">
        <f t="shared" si="7"/>
        <v>0</v>
      </c>
      <c r="O148" s="12"/>
      <c r="P148" s="12">
        <f t="shared" si="6"/>
        <v>0</v>
      </c>
      <c r="Q148" s="2"/>
      <c r="R148" s="41"/>
      <c r="S148" s="2"/>
      <c r="T148" s="12"/>
      <c r="U148" s="12"/>
      <c r="V148" s="2"/>
      <c r="W148" s="2"/>
      <c r="X148" s="2"/>
      <c r="Y148" s="33"/>
    </row>
    <row r="149" spans="2:25" hidden="1" x14ac:dyDescent="0.2">
      <c r="B149" s="12"/>
      <c r="C149" s="12"/>
      <c r="D149" s="42"/>
      <c r="E149" s="28"/>
      <c r="F149" s="2"/>
      <c r="G149" s="2"/>
      <c r="H149" s="2"/>
      <c r="I149" s="2"/>
      <c r="J149" s="2"/>
      <c r="K149" s="2"/>
      <c r="L149" s="12"/>
      <c r="M149" s="12"/>
      <c r="N149" s="12">
        <f t="shared" si="7"/>
        <v>0</v>
      </c>
      <c r="O149" s="12"/>
      <c r="P149" s="12">
        <f t="shared" si="6"/>
        <v>0</v>
      </c>
      <c r="Q149" s="2"/>
      <c r="R149" s="41"/>
      <c r="S149" s="2"/>
      <c r="T149" s="12"/>
      <c r="U149" s="12"/>
      <c r="V149" s="2"/>
      <c r="W149" s="2"/>
      <c r="X149" s="2"/>
      <c r="Y149" s="33"/>
    </row>
    <row r="150" spans="2:25" hidden="1" x14ac:dyDescent="0.2">
      <c r="B150" s="12"/>
      <c r="C150" s="12"/>
      <c r="D150" s="42"/>
      <c r="E150" s="28"/>
      <c r="F150" s="2"/>
      <c r="G150" s="2"/>
      <c r="H150" s="2"/>
      <c r="I150" s="2"/>
      <c r="J150" s="2"/>
      <c r="K150" s="2"/>
      <c r="L150" s="12"/>
      <c r="M150" s="12"/>
      <c r="N150" s="12">
        <f t="shared" si="7"/>
        <v>0</v>
      </c>
      <c r="O150" s="12"/>
      <c r="P150" s="12">
        <f t="shared" si="6"/>
        <v>0</v>
      </c>
      <c r="Q150" s="2"/>
      <c r="R150" s="41"/>
      <c r="S150" s="2"/>
      <c r="T150" s="12"/>
      <c r="U150" s="12"/>
      <c r="V150" s="2"/>
      <c r="W150" s="2"/>
      <c r="X150" s="2"/>
      <c r="Y150" s="33"/>
    </row>
    <row r="151" spans="2:25" hidden="1" x14ac:dyDescent="0.2">
      <c r="B151" s="12"/>
      <c r="C151" s="12"/>
      <c r="D151" s="42"/>
      <c r="E151" s="28"/>
      <c r="F151" s="2"/>
      <c r="G151" s="2"/>
      <c r="H151" s="2"/>
      <c r="I151" s="2"/>
      <c r="J151" s="2"/>
      <c r="K151" s="2"/>
      <c r="L151" s="12"/>
      <c r="M151" s="12"/>
      <c r="N151" s="12">
        <f t="shared" si="7"/>
        <v>0</v>
      </c>
      <c r="O151" s="12"/>
      <c r="P151" s="12">
        <f t="shared" si="6"/>
        <v>0</v>
      </c>
      <c r="Q151" s="2"/>
      <c r="R151" s="41"/>
      <c r="S151" s="2"/>
      <c r="T151" s="12"/>
      <c r="U151" s="12"/>
      <c r="V151" s="2"/>
      <c r="W151" s="2"/>
      <c r="X151" s="2"/>
      <c r="Y151" s="33"/>
    </row>
    <row r="152" spans="2:25" hidden="1" x14ac:dyDescent="0.2">
      <c r="B152" s="12"/>
      <c r="C152" s="12"/>
      <c r="D152" s="42"/>
      <c r="E152" s="28"/>
      <c r="F152" s="2"/>
      <c r="G152" s="2"/>
      <c r="H152" s="2"/>
      <c r="I152" s="2"/>
      <c r="J152" s="2"/>
      <c r="K152" s="2"/>
      <c r="L152" s="12"/>
      <c r="M152" s="12"/>
      <c r="N152" s="12">
        <f t="shared" si="7"/>
        <v>0</v>
      </c>
      <c r="O152" s="12"/>
      <c r="P152" s="12">
        <f t="shared" si="6"/>
        <v>0</v>
      </c>
      <c r="Q152" s="2"/>
      <c r="R152" s="41"/>
      <c r="S152" s="2"/>
      <c r="T152" s="12"/>
      <c r="U152" s="12"/>
      <c r="V152" s="2"/>
      <c r="W152" s="2"/>
      <c r="X152" s="2"/>
      <c r="Y152" s="33"/>
    </row>
    <row r="153" spans="2:25" hidden="1" x14ac:dyDescent="0.2">
      <c r="B153" s="12"/>
      <c r="C153" s="12"/>
      <c r="D153" s="42"/>
      <c r="E153" s="28"/>
      <c r="F153" s="2"/>
      <c r="G153" s="2"/>
      <c r="H153" s="2"/>
      <c r="I153" s="2"/>
      <c r="J153" s="2"/>
      <c r="K153" s="2"/>
      <c r="L153" s="12"/>
      <c r="M153" s="12"/>
      <c r="N153" s="12">
        <f t="shared" si="7"/>
        <v>0</v>
      </c>
      <c r="O153" s="12"/>
      <c r="P153" s="12">
        <f t="shared" si="6"/>
        <v>0</v>
      </c>
      <c r="Q153" s="2"/>
      <c r="R153" s="41"/>
      <c r="S153" s="2"/>
      <c r="T153" s="12"/>
      <c r="U153" s="12"/>
      <c r="V153" s="2"/>
      <c r="W153" s="2"/>
      <c r="X153" s="2"/>
      <c r="Y153" s="33"/>
    </row>
    <row r="154" spans="2:25" hidden="1" x14ac:dyDescent="0.2">
      <c r="B154" s="12"/>
      <c r="C154" s="12"/>
      <c r="D154" s="42"/>
      <c r="E154" s="28"/>
      <c r="F154" s="2"/>
      <c r="G154" s="2"/>
      <c r="H154" s="2"/>
      <c r="I154" s="2"/>
      <c r="J154" s="2"/>
      <c r="K154" s="2"/>
      <c r="L154" s="12"/>
      <c r="M154" s="12"/>
      <c r="N154" s="12">
        <f t="shared" si="7"/>
        <v>0</v>
      </c>
      <c r="O154" s="12"/>
      <c r="P154" s="12">
        <f t="shared" si="6"/>
        <v>0</v>
      </c>
      <c r="Q154" s="2"/>
      <c r="R154" s="41"/>
      <c r="S154" s="2"/>
      <c r="T154" s="12"/>
      <c r="U154" s="12"/>
      <c r="V154" s="2"/>
      <c r="W154" s="2"/>
      <c r="X154" s="2"/>
      <c r="Y154" s="33"/>
    </row>
    <row r="155" spans="2:25" hidden="1" x14ac:dyDescent="0.2">
      <c r="B155" s="12"/>
      <c r="C155" s="12"/>
      <c r="D155" s="42"/>
      <c r="E155" s="28"/>
      <c r="F155" s="2"/>
      <c r="G155" s="2"/>
      <c r="H155" s="2"/>
      <c r="I155" s="2"/>
      <c r="J155" s="2"/>
      <c r="K155" s="2"/>
      <c r="L155" s="12"/>
      <c r="M155" s="12"/>
      <c r="N155" s="12">
        <f t="shared" si="7"/>
        <v>0</v>
      </c>
      <c r="O155" s="12"/>
      <c r="P155" s="12">
        <f t="shared" si="6"/>
        <v>0</v>
      </c>
      <c r="Q155" s="2"/>
      <c r="R155" s="41"/>
      <c r="S155" s="2"/>
      <c r="T155" s="12"/>
      <c r="U155" s="12"/>
      <c r="V155" s="2"/>
      <c r="W155" s="2"/>
      <c r="X155" s="2"/>
      <c r="Y155" s="33"/>
    </row>
    <row r="156" spans="2:25" hidden="1" x14ac:dyDescent="0.2">
      <c r="B156" s="12"/>
      <c r="C156" s="12"/>
      <c r="D156" s="42"/>
      <c r="E156" s="28"/>
      <c r="F156" s="2"/>
      <c r="G156" s="2"/>
      <c r="H156" s="2"/>
      <c r="I156" s="2"/>
      <c r="J156" s="2"/>
      <c r="K156" s="2"/>
      <c r="L156" s="12"/>
      <c r="M156" s="12"/>
      <c r="N156" s="12">
        <f t="shared" si="7"/>
        <v>0</v>
      </c>
      <c r="O156" s="12"/>
      <c r="P156" s="12">
        <f t="shared" si="6"/>
        <v>0</v>
      </c>
      <c r="Q156" s="2"/>
      <c r="R156" s="41"/>
      <c r="S156" s="2"/>
      <c r="T156" s="12"/>
      <c r="U156" s="12"/>
      <c r="V156" s="2"/>
      <c r="W156" s="2"/>
      <c r="X156" s="2"/>
      <c r="Y156" s="33"/>
    </row>
    <row r="157" spans="2:25" hidden="1" x14ac:dyDescent="0.2">
      <c r="B157" s="12"/>
      <c r="C157" s="12"/>
      <c r="D157" s="42"/>
      <c r="E157" s="28"/>
      <c r="F157" s="2"/>
      <c r="G157" s="2"/>
      <c r="H157" s="2"/>
      <c r="I157" s="2"/>
      <c r="J157" s="2"/>
      <c r="K157" s="2"/>
      <c r="L157" s="12"/>
      <c r="M157" s="12"/>
      <c r="N157" s="12">
        <f t="shared" si="7"/>
        <v>0</v>
      </c>
      <c r="O157" s="12"/>
      <c r="P157" s="12">
        <f t="shared" si="6"/>
        <v>0</v>
      </c>
      <c r="Q157" s="2"/>
      <c r="R157" s="41"/>
      <c r="S157" s="2"/>
      <c r="T157" s="12"/>
      <c r="U157" s="12"/>
      <c r="V157" s="2"/>
      <c r="W157" s="2"/>
      <c r="X157" s="2"/>
      <c r="Y157" s="33"/>
    </row>
    <row r="158" spans="2:25" hidden="1" x14ac:dyDescent="0.2">
      <c r="B158" s="12"/>
      <c r="C158" s="12"/>
      <c r="D158" s="42"/>
      <c r="E158" s="28"/>
      <c r="F158" s="2"/>
      <c r="G158" s="2"/>
      <c r="H158" s="2"/>
      <c r="I158" s="2"/>
      <c r="J158" s="2"/>
      <c r="K158" s="2"/>
      <c r="L158" s="12"/>
      <c r="M158" s="12"/>
      <c r="N158" s="12">
        <f t="shared" si="7"/>
        <v>0</v>
      </c>
      <c r="O158" s="12"/>
      <c r="P158" s="12">
        <f t="shared" si="6"/>
        <v>0</v>
      </c>
      <c r="Q158" s="2"/>
      <c r="R158" s="41"/>
      <c r="S158" s="2"/>
      <c r="T158" s="12"/>
      <c r="U158" s="12"/>
      <c r="V158" s="2"/>
      <c r="W158" s="2"/>
      <c r="X158" s="2"/>
      <c r="Y158" s="33"/>
    </row>
    <row r="159" spans="2:25" hidden="1" x14ac:dyDescent="0.2">
      <c r="B159" s="12"/>
      <c r="C159" s="12"/>
      <c r="D159" s="42"/>
      <c r="E159" s="28"/>
      <c r="F159" s="2"/>
      <c r="G159" s="2"/>
      <c r="H159" s="2"/>
      <c r="I159" s="2"/>
      <c r="J159" s="2"/>
      <c r="K159" s="2"/>
      <c r="L159" s="12"/>
      <c r="M159" s="12"/>
      <c r="N159" s="12">
        <f t="shared" si="7"/>
        <v>0</v>
      </c>
      <c r="O159" s="12"/>
      <c r="P159" s="12">
        <f t="shared" si="6"/>
        <v>0</v>
      </c>
      <c r="Q159" s="2"/>
      <c r="R159" s="41"/>
      <c r="S159" s="2"/>
      <c r="T159" s="12"/>
      <c r="U159" s="12"/>
      <c r="V159" s="2"/>
      <c r="W159" s="2"/>
      <c r="X159" s="2"/>
      <c r="Y159" s="33"/>
    </row>
    <row r="160" spans="2:25" hidden="1" x14ac:dyDescent="0.2">
      <c r="B160" s="12"/>
      <c r="C160" s="12"/>
      <c r="D160" s="42"/>
      <c r="E160" s="28"/>
      <c r="F160" s="2"/>
      <c r="G160" s="2"/>
      <c r="H160" s="2"/>
      <c r="I160" s="2"/>
      <c r="J160" s="2"/>
      <c r="K160" s="2"/>
      <c r="L160" s="12"/>
      <c r="M160" s="12"/>
      <c r="N160" s="12">
        <f t="shared" si="7"/>
        <v>0</v>
      </c>
      <c r="O160" s="12"/>
      <c r="P160" s="12">
        <f t="shared" si="6"/>
        <v>0</v>
      </c>
      <c r="Q160" s="2"/>
      <c r="R160" s="41"/>
      <c r="S160" s="2"/>
      <c r="T160" s="12"/>
      <c r="U160" s="12"/>
      <c r="V160" s="2"/>
      <c r="W160" s="2"/>
      <c r="X160" s="2"/>
      <c r="Y160" s="33"/>
    </row>
    <row r="161" spans="2:25" hidden="1" x14ac:dyDescent="0.2">
      <c r="B161" s="12"/>
      <c r="C161" s="12"/>
      <c r="D161" s="42"/>
      <c r="E161" s="28"/>
      <c r="F161" s="2"/>
      <c r="G161" s="2"/>
      <c r="H161" s="2"/>
      <c r="I161" s="2"/>
      <c r="J161" s="2"/>
      <c r="K161" s="2"/>
      <c r="L161" s="12"/>
      <c r="M161" s="12"/>
      <c r="N161" s="12">
        <f t="shared" si="7"/>
        <v>0</v>
      </c>
      <c r="O161" s="12"/>
      <c r="P161" s="12">
        <f t="shared" si="6"/>
        <v>0</v>
      </c>
      <c r="Q161" s="2"/>
      <c r="R161" s="41"/>
      <c r="S161" s="2"/>
      <c r="T161" s="12"/>
      <c r="U161" s="12"/>
      <c r="V161" s="2"/>
      <c r="W161" s="2"/>
      <c r="X161" s="2"/>
      <c r="Y161" s="33"/>
    </row>
    <row r="162" spans="2:25" hidden="1" x14ac:dyDescent="0.2">
      <c r="B162" s="12"/>
      <c r="C162" s="12"/>
      <c r="D162" s="42"/>
      <c r="E162" s="28"/>
      <c r="F162" s="2"/>
      <c r="G162" s="2"/>
      <c r="H162" s="2"/>
      <c r="I162" s="2"/>
      <c r="J162" s="2"/>
      <c r="K162" s="2"/>
      <c r="L162" s="12"/>
      <c r="M162" s="12"/>
      <c r="N162" s="12">
        <f t="shared" si="7"/>
        <v>0</v>
      </c>
      <c r="O162" s="12"/>
      <c r="P162" s="12">
        <f t="shared" si="6"/>
        <v>0</v>
      </c>
      <c r="Q162" s="2"/>
      <c r="R162" s="41"/>
      <c r="S162" s="2"/>
      <c r="T162" s="12"/>
      <c r="U162" s="12"/>
      <c r="V162" s="2"/>
      <c r="W162" s="2"/>
      <c r="X162" s="2"/>
      <c r="Y162" s="33"/>
    </row>
    <row r="163" spans="2:25" hidden="1" x14ac:dyDescent="0.2">
      <c r="B163" s="12"/>
      <c r="C163" s="12"/>
      <c r="D163" s="42"/>
      <c r="E163" s="28"/>
      <c r="F163" s="2"/>
      <c r="G163" s="2"/>
      <c r="H163" s="2"/>
      <c r="I163" s="2"/>
      <c r="J163" s="2"/>
      <c r="K163" s="2"/>
      <c r="L163" s="12"/>
      <c r="M163" s="12"/>
      <c r="N163" s="12">
        <f t="shared" si="7"/>
        <v>0</v>
      </c>
      <c r="O163" s="12"/>
      <c r="P163" s="12">
        <f t="shared" si="6"/>
        <v>0</v>
      </c>
      <c r="Q163" s="2"/>
      <c r="R163" s="41"/>
      <c r="S163" s="2"/>
      <c r="T163" s="12"/>
      <c r="U163" s="12"/>
      <c r="V163" s="2"/>
      <c r="W163" s="2"/>
      <c r="X163" s="2"/>
      <c r="Y163" s="33"/>
    </row>
    <row r="164" spans="2:25" hidden="1" x14ac:dyDescent="0.2">
      <c r="B164" s="12"/>
      <c r="C164" s="12"/>
      <c r="D164" s="42"/>
      <c r="E164" s="28"/>
      <c r="F164" s="2"/>
      <c r="G164" s="2"/>
      <c r="H164" s="2"/>
      <c r="I164" s="2"/>
      <c r="J164" s="2"/>
      <c r="K164" s="2"/>
      <c r="L164" s="12"/>
      <c r="M164" s="12"/>
      <c r="N164" s="12">
        <f t="shared" si="7"/>
        <v>0</v>
      </c>
      <c r="O164" s="12"/>
      <c r="P164" s="12">
        <f t="shared" si="6"/>
        <v>0</v>
      </c>
      <c r="Q164" s="2"/>
      <c r="R164" s="41"/>
      <c r="S164" s="2"/>
      <c r="T164" s="12"/>
      <c r="U164" s="12"/>
      <c r="V164" s="2"/>
      <c r="W164" s="2"/>
      <c r="X164" s="2"/>
      <c r="Y164" s="33"/>
    </row>
    <row r="165" spans="2:25" hidden="1" x14ac:dyDescent="0.2">
      <c r="B165" s="12"/>
      <c r="C165" s="12"/>
      <c r="D165" s="42"/>
      <c r="E165" s="28"/>
      <c r="F165" s="2"/>
      <c r="G165" s="2"/>
      <c r="H165" s="2"/>
      <c r="I165" s="2"/>
      <c r="J165" s="2"/>
      <c r="K165" s="2"/>
      <c r="L165" s="12"/>
      <c r="M165" s="12"/>
      <c r="N165" s="12">
        <f t="shared" si="7"/>
        <v>0</v>
      </c>
      <c r="O165" s="12"/>
      <c r="P165" s="12">
        <f t="shared" si="6"/>
        <v>0</v>
      </c>
      <c r="Q165" s="2"/>
      <c r="R165" s="41"/>
      <c r="S165" s="2"/>
      <c r="T165" s="12"/>
      <c r="U165" s="12"/>
      <c r="V165" s="2"/>
      <c r="W165" s="2"/>
      <c r="X165" s="2"/>
      <c r="Y165" s="33"/>
    </row>
    <row r="166" spans="2:25" hidden="1" x14ac:dyDescent="0.2">
      <c r="B166" s="12"/>
      <c r="C166" s="12"/>
      <c r="D166" s="42"/>
      <c r="E166" s="28"/>
      <c r="F166" s="2"/>
      <c r="G166" s="2"/>
      <c r="H166" s="2"/>
      <c r="I166" s="2"/>
      <c r="J166" s="2"/>
      <c r="K166" s="2"/>
      <c r="L166" s="12"/>
      <c r="M166" s="12"/>
      <c r="N166" s="12">
        <f t="shared" si="7"/>
        <v>0</v>
      </c>
      <c r="O166" s="12"/>
      <c r="P166" s="12">
        <f t="shared" si="6"/>
        <v>0</v>
      </c>
      <c r="Q166" s="2"/>
      <c r="R166" s="41"/>
      <c r="S166" s="2"/>
      <c r="T166" s="12"/>
      <c r="U166" s="12"/>
      <c r="V166" s="2"/>
      <c r="W166" s="2"/>
      <c r="X166" s="2"/>
      <c r="Y166" s="33"/>
    </row>
    <row r="167" spans="2:25" hidden="1" x14ac:dyDescent="0.2">
      <c r="B167" s="12"/>
      <c r="C167" s="12"/>
      <c r="D167" s="42"/>
      <c r="E167" s="28"/>
      <c r="F167" s="2"/>
      <c r="G167" s="2"/>
      <c r="H167" s="2"/>
      <c r="I167" s="2"/>
      <c r="J167" s="2"/>
      <c r="K167" s="2"/>
      <c r="L167" s="12"/>
      <c r="M167" s="12"/>
      <c r="N167" s="12">
        <f t="shared" si="7"/>
        <v>0</v>
      </c>
      <c r="O167" s="12"/>
      <c r="P167" s="12">
        <f t="shared" si="6"/>
        <v>0</v>
      </c>
      <c r="Q167" s="2"/>
      <c r="R167" s="41"/>
      <c r="S167" s="2"/>
      <c r="T167" s="12"/>
      <c r="U167" s="12"/>
      <c r="V167" s="2"/>
      <c r="W167" s="2"/>
      <c r="X167" s="2"/>
      <c r="Y167" s="33"/>
    </row>
    <row r="168" spans="2:25" hidden="1" x14ac:dyDescent="0.2">
      <c r="B168" s="12"/>
      <c r="C168" s="12"/>
      <c r="D168" s="42"/>
      <c r="E168" s="28"/>
      <c r="F168" s="2"/>
      <c r="G168" s="2"/>
      <c r="H168" s="2"/>
      <c r="I168" s="2"/>
      <c r="J168" s="2"/>
      <c r="K168" s="2"/>
      <c r="L168" s="12"/>
      <c r="M168" s="12"/>
      <c r="N168" s="12">
        <f t="shared" si="7"/>
        <v>0</v>
      </c>
      <c r="O168" s="12"/>
      <c r="P168" s="12">
        <f t="shared" si="6"/>
        <v>0</v>
      </c>
      <c r="Q168" s="2"/>
      <c r="R168" s="41"/>
      <c r="S168" s="2"/>
      <c r="T168" s="12"/>
      <c r="U168" s="12"/>
      <c r="V168" s="2"/>
      <c r="W168" s="2"/>
      <c r="X168" s="2"/>
      <c r="Y168" s="33"/>
    </row>
    <row r="169" spans="2:25" hidden="1" x14ac:dyDescent="0.2">
      <c r="B169" s="12"/>
      <c r="C169" s="12"/>
      <c r="D169" s="42"/>
      <c r="E169" s="28"/>
      <c r="F169" s="2"/>
      <c r="G169" s="2"/>
      <c r="H169" s="2"/>
      <c r="I169" s="2"/>
      <c r="J169" s="2"/>
      <c r="K169" s="2"/>
      <c r="L169" s="12"/>
      <c r="M169" s="12"/>
      <c r="N169" s="12">
        <f t="shared" si="7"/>
        <v>0</v>
      </c>
      <c r="O169" s="12"/>
      <c r="P169" s="12">
        <f t="shared" si="6"/>
        <v>0</v>
      </c>
      <c r="Q169" s="2"/>
      <c r="R169" s="41"/>
      <c r="S169" s="2"/>
      <c r="T169" s="12"/>
      <c r="U169" s="12"/>
      <c r="V169" s="2"/>
      <c r="W169" s="2"/>
      <c r="X169" s="2"/>
      <c r="Y169" s="33"/>
    </row>
    <row r="170" spans="2:25" hidden="1" x14ac:dyDescent="0.2">
      <c r="B170" s="12"/>
      <c r="C170" s="12"/>
      <c r="D170" s="42"/>
      <c r="E170" s="28"/>
      <c r="F170" s="2"/>
      <c r="G170" s="2"/>
      <c r="H170" s="2"/>
      <c r="I170" s="2"/>
      <c r="J170" s="2"/>
      <c r="K170" s="2"/>
      <c r="L170" s="12"/>
      <c r="M170" s="12"/>
      <c r="N170" s="12">
        <f t="shared" si="7"/>
        <v>0</v>
      </c>
      <c r="O170" s="12"/>
      <c r="P170" s="12">
        <f t="shared" si="6"/>
        <v>0</v>
      </c>
      <c r="Q170" s="2"/>
      <c r="R170" s="41"/>
      <c r="S170" s="2"/>
      <c r="T170" s="12"/>
      <c r="U170" s="12"/>
      <c r="V170" s="2"/>
      <c r="W170" s="2"/>
      <c r="X170" s="2"/>
      <c r="Y170" s="33"/>
    </row>
    <row r="171" spans="2:25" hidden="1" x14ac:dyDescent="0.2">
      <c r="B171" s="12"/>
      <c r="C171" s="12"/>
      <c r="D171" s="42"/>
      <c r="E171" s="28"/>
      <c r="F171" s="2"/>
      <c r="G171" s="2"/>
      <c r="H171" s="2"/>
      <c r="I171" s="2"/>
      <c r="J171" s="2"/>
      <c r="K171" s="2"/>
      <c r="L171" s="12"/>
      <c r="M171" s="12"/>
      <c r="N171" s="12">
        <f t="shared" si="7"/>
        <v>0</v>
      </c>
      <c r="O171" s="12"/>
      <c r="P171" s="12">
        <f t="shared" si="6"/>
        <v>0</v>
      </c>
      <c r="Q171" s="2"/>
      <c r="R171" s="41"/>
      <c r="S171" s="2"/>
      <c r="T171" s="12"/>
      <c r="U171" s="12"/>
      <c r="V171" s="2"/>
      <c r="W171" s="2"/>
      <c r="X171" s="2"/>
      <c r="Y171" s="33"/>
    </row>
    <row r="172" spans="2:25" hidden="1" x14ac:dyDescent="0.2">
      <c r="B172" s="12"/>
      <c r="C172" s="12"/>
      <c r="D172" s="42"/>
      <c r="E172" s="28"/>
      <c r="F172" s="2"/>
      <c r="G172" s="2"/>
      <c r="H172" s="2"/>
      <c r="I172" s="2"/>
      <c r="J172" s="2"/>
      <c r="K172" s="2"/>
      <c r="L172" s="12"/>
      <c r="M172" s="12"/>
      <c r="N172" s="12">
        <f t="shared" si="7"/>
        <v>0</v>
      </c>
      <c r="O172" s="12"/>
      <c r="P172" s="12">
        <f t="shared" si="6"/>
        <v>0</v>
      </c>
      <c r="Q172" s="2"/>
      <c r="R172" s="41"/>
      <c r="S172" s="2"/>
      <c r="T172" s="12"/>
      <c r="U172" s="12"/>
      <c r="V172" s="2"/>
      <c r="W172" s="2"/>
      <c r="X172" s="2"/>
      <c r="Y172" s="33"/>
    </row>
    <row r="173" spans="2:25" hidden="1" x14ac:dyDescent="0.2">
      <c r="B173" s="12"/>
      <c r="C173" s="12"/>
      <c r="D173" s="42"/>
      <c r="E173" s="28"/>
      <c r="F173" s="2"/>
      <c r="G173" s="2"/>
      <c r="H173" s="2"/>
      <c r="I173" s="2"/>
      <c r="J173" s="2"/>
      <c r="K173" s="2"/>
      <c r="L173" s="12"/>
      <c r="M173" s="12"/>
      <c r="N173" s="12">
        <f t="shared" si="7"/>
        <v>0</v>
      </c>
      <c r="O173" s="12"/>
      <c r="P173" s="12">
        <f t="shared" si="6"/>
        <v>0</v>
      </c>
      <c r="Q173" s="2"/>
      <c r="R173" s="41"/>
      <c r="S173" s="2"/>
      <c r="T173" s="12"/>
      <c r="U173" s="12"/>
      <c r="V173" s="2"/>
      <c r="W173" s="2"/>
      <c r="X173" s="2"/>
      <c r="Y173" s="33"/>
    </row>
    <row r="174" spans="2:25" hidden="1" x14ac:dyDescent="0.2">
      <c r="B174" s="12"/>
      <c r="C174" s="12"/>
      <c r="D174" s="42"/>
      <c r="E174" s="28"/>
      <c r="F174" s="2"/>
      <c r="G174" s="2"/>
      <c r="H174" s="2"/>
      <c r="I174" s="2"/>
      <c r="J174" s="2"/>
      <c r="K174" s="2"/>
      <c r="L174" s="12"/>
      <c r="M174" s="12"/>
      <c r="N174" s="12">
        <f t="shared" si="7"/>
        <v>0</v>
      </c>
      <c r="O174" s="12"/>
      <c r="P174" s="12">
        <f t="shared" si="6"/>
        <v>0</v>
      </c>
      <c r="Q174" s="2"/>
      <c r="R174" s="41"/>
      <c r="S174" s="2"/>
      <c r="T174" s="12"/>
      <c r="U174" s="12"/>
      <c r="V174" s="2"/>
      <c r="W174" s="2"/>
      <c r="X174" s="2"/>
      <c r="Y174" s="33"/>
    </row>
    <row r="175" spans="2:25" hidden="1" x14ac:dyDescent="0.2">
      <c r="B175" s="12"/>
      <c r="C175" s="12"/>
      <c r="D175" s="42"/>
      <c r="E175" s="28"/>
      <c r="F175" s="2"/>
      <c r="G175" s="2"/>
      <c r="H175" s="2"/>
      <c r="I175" s="2"/>
      <c r="J175" s="2"/>
      <c r="K175" s="2"/>
      <c r="L175" s="12"/>
      <c r="M175" s="12"/>
      <c r="N175" s="12">
        <f t="shared" si="7"/>
        <v>0</v>
      </c>
      <c r="O175" s="12"/>
      <c r="P175" s="12">
        <f t="shared" si="6"/>
        <v>0</v>
      </c>
      <c r="Q175" s="2"/>
      <c r="R175" s="41"/>
      <c r="S175" s="2"/>
      <c r="T175" s="12"/>
      <c r="U175" s="12"/>
      <c r="V175" s="2"/>
      <c r="W175" s="2"/>
      <c r="X175" s="2"/>
      <c r="Y175" s="33"/>
    </row>
    <row r="176" spans="2:25" hidden="1" x14ac:dyDescent="0.2">
      <c r="B176" s="12"/>
      <c r="C176" s="12"/>
      <c r="D176" s="42"/>
      <c r="E176" s="28"/>
      <c r="F176" s="2"/>
      <c r="G176" s="2"/>
      <c r="H176" s="2"/>
      <c r="I176" s="2"/>
      <c r="J176" s="2"/>
      <c r="K176" s="2"/>
      <c r="L176" s="12"/>
      <c r="M176" s="12"/>
      <c r="N176" s="12">
        <f t="shared" si="7"/>
        <v>0</v>
      </c>
      <c r="O176" s="12"/>
      <c r="P176" s="12">
        <f t="shared" si="6"/>
        <v>0</v>
      </c>
      <c r="Q176" s="2"/>
      <c r="R176" s="41"/>
      <c r="S176" s="2"/>
      <c r="T176" s="12"/>
      <c r="U176" s="12"/>
      <c r="V176" s="2"/>
      <c r="W176" s="2"/>
      <c r="X176" s="2"/>
      <c r="Y176" s="33"/>
    </row>
    <row r="177" spans="2:25" hidden="1" x14ac:dyDescent="0.2">
      <c r="B177" s="12"/>
      <c r="C177" s="12"/>
      <c r="D177" s="42"/>
      <c r="E177" s="28"/>
      <c r="F177" s="2"/>
      <c r="G177" s="2"/>
      <c r="H177" s="2"/>
      <c r="I177" s="2"/>
      <c r="J177" s="2"/>
      <c r="K177" s="2"/>
      <c r="L177" s="12"/>
      <c r="M177" s="12"/>
      <c r="N177" s="12">
        <f t="shared" si="7"/>
        <v>0</v>
      </c>
      <c r="O177" s="12"/>
      <c r="P177" s="12">
        <f t="shared" si="6"/>
        <v>0</v>
      </c>
      <c r="Q177" s="2"/>
      <c r="R177" s="41"/>
      <c r="S177" s="2"/>
      <c r="T177" s="12"/>
      <c r="U177" s="12"/>
      <c r="V177" s="2"/>
      <c r="W177" s="2"/>
      <c r="X177" s="2"/>
      <c r="Y177" s="33"/>
    </row>
    <row r="178" spans="2:25" hidden="1" x14ac:dyDescent="0.2">
      <c r="B178" s="12"/>
      <c r="C178" s="12"/>
      <c r="D178" s="42"/>
      <c r="E178" s="28"/>
      <c r="F178" s="2"/>
      <c r="G178" s="2"/>
      <c r="H178" s="2"/>
      <c r="I178" s="2"/>
      <c r="J178" s="2"/>
      <c r="K178" s="2"/>
      <c r="L178" s="12"/>
      <c r="M178" s="12"/>
      <c r="N178" s="12">
        <f t="shared" si="7"/>
        <v>0</v>
      </c>
      <c r="O178" s="12"/>
      <c r="P178" s="12">
        <f t="shared" si="6"/>
        <v>0</v>
      </c>
      <c r="Q178" s="2"/>
      <c r="R178" s="41"/>
      <c r="S178" s="2"/>
      <c r="T178" s="12"/>
      <c r="U178" s="12"/>
      <c r="V178" s="2"/>
      <c r="W178" s="2"/>
      <c r="X178" s="2"/>
      <c r="Y178" s="33"/>
    </row>
    <row r="179" spans="2:25" hidden="1" x14ac:dyDescent="0.2">
      <c r="B179" s="12"/>
      <c r="C179" s="12"/>
      <c r="D179" s="42"/>
      <c r="E179" s="28"/>
      <c r="F179" s="2"/>
      <c r="G179" s="2"/>
      <c r="H179" s="2"/>
      <c r="I179" s="2"/>
      <c r="J179" s="2"/>
      <c r="K179" s="2"/>
      <c r="L179" s="12"/>
      <c r="M179" s="12"/>
      <c r="N179" s="12">
        <f t="shared" si="7"/>
        <v>0</v>
      </c>
      <c r="O179" s="12"/>
      <c r="P179" s="12">
        <f t="shared" si="6"/>
        <v>0</v>
      </c>
      <c r="Q179" s="2"/>
      <c r="R179" s="41"/>
      <c r="S179" s="2"/>
      <c r="T179" s="12"/>
      <c r="U179" s="12"/>
      <c r="V179" s="2"/>
      <c r="W179" s="2"/>
      <c r="X179" s="2"/>
      <c r="Y179" s="33"/>
    </row>
    <row r="180" spans="2:25" hidden="1" x14ac:dyDescent="0.2">
      <c r="B180" s="12"/>
      <c r="C180" s="12"/>
      <c r="D180" s="42"/>
      <c r="E180" s="28"/>
      <c r="F180" s="2"/>
      <c r="G180" s="2"/>
      <c r="H180" s="2"/>
      <c r="I180" s="2"/>
      <c r="J180" s="2"/>
      <c r="K180" s="2"/>
      <c r="L180" s="12"/>
      <c r="M180" s="12"/>
      <c r="N180" s="12">
        <f t="shared" si="7"/>
        <v>0</v>
      </c>
      <c r="O180" s="12"/>
      <c r="P180" s="12">
        <f t="shared" si="6"/>
        <v>0</v>
      </c>
      <c r="Q180" s="2"/>
      <c r="R180" s="41"/>
      <c r="S180" s="2"/>
      <c r="T180" s="12"/>
      <c r="U180" s="12"/>
      <c r="V180" s="2"/>
      <c r="W180" s="2"/>
      <c r="X180" s="2"/>
      <c r="Y180" s="33"/>
    </row>
    <row r="181" spans="2:25" hidden="1" x14ac:dyDescent="0.2">
      <c r="B181" s="12"/>
      <c r="C181" s="12"/>
      <c r="D181" s="42"/>
      <c r="E181" s="28"/>
      <c r="F181" s="2"/>
      <c r="G181" s="2"/>
      <c r="H181" s="2"/>
      <c r="I181" s="2"/>
      <c r="J181" s="2"/>
      <c r="K181" s="2"/>
      <c r="L181" s="12"/>
      <c r="M181" s="12"/>
      <c r="N181" s="12">
        <f t="shared" si="7"/>
        <v>0</v>
      </c>
      <c r="O181" s="12"/>
      <c r="P181" s="12">
        <f t="shared" si="6"/>
        <v>0</v>
      </c>
      <c r="Q181" s="2"/>
      <c r="R181" s="41"/>
      <c r="S181" s="2"/>
      <c r="T181" s="12"/>
      <c r="U181" s="12"/>
      <c r="V181" s="2"/>
      <c r="W181" s="2"/>
      <c r="X181" s="2"/>
      <c r="Y181" s="33"/>
    </row>
    <row r="182" spans="2:25" hidden="1" x14ac:dyDescent="0.2">
      <c r="B182" s="12"/>
      <c r="C182" s="12"/>
      <c r="D182" s="42"/>
      <c r="E182" s="28"/>
      <c r="F182" s="2"/>
      <c r="G182" s="2"/>
      <c r="H182" s="2"/>
      <c r="I182" s="2"/>
      <c r="J182" s="2"/>
      <c r="K182" s="2"/>
      <c r="L182" s="12"/>
      <c r="M182" s="12"/>
      <c r="N182" s="12">
        <f t="shared" si="7"/>
        <v>0</v>
      </c>
      <c r="O182" s="12"/>
      <c r="P182" s="12">
        <f t="shared" si="6"/>
        <v>0</v>
      </c>
      <c r="Q182" s="2"/>
      <c r="R182" s="41"/>
      <c r="S182" s="2"/>
      <c r="T182" s="12"/>
      <c r="U182" s="12"/>
      <c r="V182" s="2"/>
      <c r="W182" s="2"/>
      <c r="X182" s="2"/>
      <c r="Y182" s="33"/>
    </row>
    <row r="183" spans="2:25" hidden="1" x14ac:dyDescent="0.2">
      <c r="B183" s="12"/>
      <c r="C183" s="12"/>
      <c r="D183" s="42"/>
      <c r="E183" s="28"/>
      <c r="F183" s="2"/>
      <c r="G183" s="2"/>
      <c r="H183" s="2"/>
      <c r="I183" s="2"/>
      <c r="J183" s="2"/>
      <c r="K183" s="2"/>
      <c r="L183" s="12"/>
      <c r="M183" s="12"/>
      <c r="N183" s="12">
        <f t="shared" si="7"/>
        <v>0</v>
      </c>
      <c r="O183" s="12"/>
      <c r="P183" s="12">
        <f t="shared" si="6"/>
        <v>0</v>
      </c>
      <c r="Q183" s="2"/>
      <c r="R183" s="41"/>
      <c r="S183" s="2"/>
      <c r="T183" s="12"/>
      <c r="U183" s="12"/>
      <c r="V183" s="2"/>
      <c r="W183" s="2"/>
      <c r="X183" s="2"/>
      <c r="Y183" s="33"/>
    </row>
    <row r="184" spans="2:25" hidden="1" x14ac:dyDescent="0.2">
      <c r="B184" s="12"/>
      <c r="C184" s="12"/>
      <c r="D184" s="42"/>
      <c r="E184" s="28"/>
      <c r="F184" s="2"/>
      <c r="G184" s="2"/>
      <c r="H184" s="2"/>
      <c r="I184" s="2"/>
      <c r="J184" s="2"/>
      <c r="K184" s="2"/>
      <c r="L184" s="12"/>
      <c r="M184" s="12"/>
      <c r="N184" s="12">
        <f t="shared" si="7"/>
        <v>0</v>
      </c>
      <c r="O184" s="12"/>
      <c r="P184" s="12">
        <f t="shared" si="6"/>
        <v>0</v>
      </c>
      <c r="Q184" s="2"/>
      <c r="R184" s="41"/>
      <c r="S184" s="2"/>
      <c r="T184" s="12"/>
      <c r="U184" s="12"/>
      <c r="V184" s="2"/>
      <c r="W184" s="2"/>
      <c r="X184" s="2"/>
      <c r="Y184" s="33"/>
    </row>
    <row r="185" spans="2:25" hidden="1" x14ac:dyDescent="0.2">
      <c r="B185" s="12"/>
      <c r="C185" s="12"/>
      <c r="D185" s="42"/>
      <c r="E185" s="28"/>
      <c r="F185" s="2"/>
      <c r="G185" s="2"/>
      <c r="H185" s="2"/>
      <c r="I185" s="2"/>
      <c r="J185" s="2"/>
      <c r="K185" s="2"/>
      <c r="L185" s="12"/>
      <c r="M185" s="12"/>
      <c r="N185" s="12">
        <f t="shared" si="7"/>
        <v>0</v>
      </c>
      <c r="O185" s="12"/>
      <c r="P185" s="12">
        <f t="shared" si="6"/>
        <v>0</v>
      </c>
      <c r="Q185" s="2"/>
      <c r="R185" s="41"/>
      <c r="S185" s="2"/>
      <c r="T185" s="12"/>
      <c r="U185" s="12"/>
      <c r="V185" s="2"/>
      <c r="W185" s="2"/>
      <c r="X185" s="2"/>
      <c r="Y185" s="33"/>
    </row>
    <row r="186" spans="2:25" hidden="1" x14ac:dyDescent="0.2">
      <c r="B186" s="12"/>
      <c r="C186" s="12"/>
      <c r="D186" s="42"/>
      <c r="E186" s="28"/>
      <c r="F186" s="2"/>
      <c r="G186" s="2"/>
      <c r="H186" s="2"/>
      <c r="I186" s="2"/>
      <c r="J186" s="2"/>
      <c r="K186" s="2"/>
      <c r="L186" s="12"/>
      <c r="M186" s="12"/>
      <c r="N186" s="12">
        <f t="shared" si="7"/>
        <v>0</v>
      </c>
      <c r="O186" s="12"/>
      <c r="P186" s="12">
        <f t="shared" si="6"/>
        <v>0</v>
      </c>
      <c r="Q186" s="2"/>
      <c r="R186" s="41"/>
      <c r="S186" s="2"/>
      <c r="T186" s="12"/>
      <c r="U186" s="12"/>
      <c r="V186" s="2"/>
      <c r="W186" s="2"/>
      <c r="X186" s="2"/>
      <c r="Y186" s="33"/>
    </row>
    <row r="187" spans="2:25" hidden="1" x14ac:dyDescent="0.2">
      <c r="B187" s="12"/>
      <c r="C187" s="12"/>
      <c r="D187" s="42"/>
      <c r="E187" s="28"/>
      <c r="F187" s="2"/>
      <c r="G187" s="2"/>
      <c r="H187" s="2"/>
      <c r="I187" s="2"/>
      <c r="J187" s="2"/>
      <c r="K187" s="2"/>
      <c r="L187" s="12"/>
      <c r="M187" s="12"/>
      <c r="N187" s="12">
        <f t="shared" si="7"/>
        <v>0</v>
      </c>
      <c r="O187" s="12"/>
      <c r="P187" s="12">
        <f t="shared" si="6"/>
        <v>0</v>
      </c>
      <c r="Q187" s="2"/>
      <c r="R187" s="41"/>
      <c r="S187" s="2"/>
      <c r="T187" s="12"/>
      <c r="U187" s="12"/>
      <c r="V187" s="2"/>
      <c r="W187" s="2"/>
      <c r="X187" s="2"/>
      <c r="Y187" s="33"/>
    </row>
    <row r="188" spans="2:25" hidden="1" x14ac:dyDescent="0.2">
      <c r="B188" s="12"/>
      <c r="C188" s="12"/>
      <c r="D188" s="42"/>
      <c r="E188" s="28"/>
      <c r="F188" s="2"/>
      <c r="G188" s="2"/>
      <c r="H188" s="2"/>
      <c r="I188" s="2"/>
      <c r="J188" s="2"/>
      <c r="K188" s="2"/>
      <c r="L188" s="12"/>
      <c r="M188" s="12"/>
      <c r="N188" s="12">
        <f t="shared" si="7"/>
        <v>0</v>
      </c>
      <c r="O188" s="12"/>
      <c r="P188" s="12">
        <f t="shared" si="6"/>
        <v>0</v>
      </c>
      <c r="Q188" s="2"/>
      <c r="R188" s="41"/>
      <c r="S188" s="2"/>
      <c r="T188" s="12"/>
      <c r="U188" s="12"/>
      <c r="V188" s="2"/>
      <c r="W188" s="2"/>
      <c r="X188" s="2"/>
      <c r="Y188" s="33"/>
    </row>
    <row r="189" spans="2:25" hidden="1" x14ac:dyDescent="0.2">
      <c r="B189" s="12"/>
      <c r="C189" s="12"/>
      <c r="D189" s="42"/>
      <c r="E189" s="28"/>
      <c r="F189" s="2"/>
      <c r="G189" s="2"/>
      <c r="H189" s="2"/>
      <c r="I189" s="2"/>
      <c r="J189" s="2"/>
      <c r="K189" s="2"/>
      <c r="L189" s="12"/>
      <c r="M189" s="12"/>
      <c r="N189" s="12">
        <f t="shared" si="7"/>
        <v>0</v>
      </c>
      <c r="O189" s="12"/>
      <c r="P189" s="12">
        <f t="shared" si="6"/>
        <v>0</v>
      </c>
      <c r="Q189" s="2"/>
      <c r="R189" s="41"/>
      <c r="S189" s="2"/>
      <c r="T189" s="12"/>
      <c r="U189" s="12"/>
      <c r="V189" s="2"/>
      <c r="W189" s="2"/>
      <c r="X189" s="2"/>
      <c r="Y189" s="33"/>
    </row>
    <row r="190" spans="2:25" hidden="1" x14ac:dyDescent="0.2">
      <c r="B190" s="12"/>
      <c r="C190" s="12"/>
      <c r="D190" s="42"/>
      <c r="E190" s="28"/>
      <c r="F190" s="2"/>
      <c r="G190" s="2"/>
      <c r="H190" s="2"/>
      <c r="I190" s="2"/>
      <c r="J190" s="2"/>
      <c r="K190" s="2"/>
      <c r="L190" s="12"/>
      <c r="M190" s="12"/>
      <c r="N190" s="12">
        <f t="shared" si="7"/>
        <v>0</v>
      </c>
      <c r="O190" s="12"/>
      <c r="P190" s="12">
        <f t="shared" si="6"/>
        <v>0</v>
      </c>
      <c r="Q190" s="2"/>
      <c r="R190" s="41"/>
      <c r="S190" s="2"/>
      <c r="T190" s="12"/>
      <c r="U190" s="12"/>
      <c r="V190" s="2"/>
      <c r="W190" s="2"/>
      <c r="X190" s="2"/>
      <c r="Y190" s="33"/>
    </row>
    <row r="191" spans="2:25" hidden="1" x14ac:dyDescent="0.2">
      <c r="B191" s="12"/>
      <c r="C191" s="12"/>
      <c r="D191" s="42"/>
      <c r="E191" s="28"/>
      <c r="F191" s="2"/>
      <c r="G191" s="2"/>
      <c r="H191" s="2"/>
      <c r="I191" s="2"/>
      <c r="J191" s="2"/>
      <c r="K191" s="2"/>
      <c r="L191" s="12"/>
      <c r="M191" s="12"/>
      <c r="N191" s="12">
        <f t="shared" si="7"/>
        <v>0</v>
      </c>
      <c r="O191" s="12"/>
      <c r="P191" s="12">
        <f t="shared" si="6"/>
        <v>0</v>
      </c>
      <c r="Q191" s="2"/>
      <c r="R191" s="41"/>
      <c r="S191" s="2"/>
      <c r="T191" s="12"/>
      <c r="U191" s="12"/>
      <c r="V191" s="2"/>
      <c r="W191" s="2"/>
      <c r="X191" s="2"/>
      <c r="Y191" s="33"/>
    </row>
    <row r="192" spans="2:25" hidden="1" x14ac:dyDescent="0.2">
      <c r="B192" s="12"/>
      <c r="C192" s="12"/>
      <c r="D192" s="42"/>
      <c r="E192" s="28"/>
      <c r="F192" s="2"/>
      <c r="G192" s="2"/>
      <c r="H192" s="2"/>
      <c r="I192" s="2"/>
      <c r="J192" s="2"/>
      <c r="K192" s="2"/>
      <c r="L192" s="12"/>
      <c r="M192" s="12"/>
      <c r="N192" s="12">
        <f t="shared" si="7"/>
        <v>0</v>
      </c>
      <c r="O192" s="12"/>
      <c r="P192" s="12">
        <f t="shared" si="6"/>
        <v>0</v>
      </c>
      <c r="Q192" s="2"/>
      <c r="R192" s="41"/>
      <c r="S192" s="2"/>
      <c r="T192" s="12"/>
      <c r="U192" s="12"/>
      <c r="V192" s="2"/>
      <c r="W192" s="2"/>
      <c r="X192" s="2"/>
      <c r="Y192" s="33"/>
    </row>
    <row r="193" spans="2:25" hidden="1" x14ac:dyDescent="0.2">
      <c r="B193" s="12"/>
      <c r="C193" s="12"/>
      <c r="D193" s="42"/>
      <c r="E193" s="28"/>
      <c r="F193" s="2"/>
      <c r="G193" s="2"/>
      <c r="H193" s="2"/>
      <c r="I193" s="2"/>
      <c r="J193" s="2"/>
      <c r="K193" s="2"/>
      <c r="L193" s="12"/>
      <c r="M193" s="12"/>
      <c r="N193" s="12">
        <f t="shared" si="7"/>
        <v>0</v>
      </c>
      <c r="O193" s="12"/>
      <c r="P193" s="12">
        <f t="shared" si="6"/>
        <v>0</v>
      </c>
      <c r="Q193" s="2"/>
      <c r="R193" s="41"/>
      <c r="S193" s="2"/>
      <c r="T193" s="12"/>
      <c r="U193" s="12"/>
      <c r="V193" s="2"/>
      <c r="W193" s="2"/>
      <c r="X193" s="2"/>
      <c r="Y193" s="33"/>
    </row>
    <row r="194" spans="2:25" hidden="1" x14ac:dyDescent="0.2">
      <c r="B194" s="12"/>
      <c r="C194" s="12"/>
      <c r="D194" s="42"/>
      <c r="E194" s="28"/>
      <c r="F194" s="2"/>
      <c r="G194" s="2"/>
      <c r="H194" s="2"/>
      <c r="I194" s="2"/>
      <c r="J194" s="2"/>
      <c r="K194" s="2"/>
      <c r="L194" s="12"/>
      <c r="M194" s="12"/>
      <c r="N194" s="12">
        <f t="shared" si="7"/>
        <v>0</v>
      </c>
      <c r="O194" s="12"/>
      <c r="P194" s="12">
        <f t="shared" si="6"/>
        <v>0</v>
      </c>
      <c r="Q194" s="2"/>
      <c r="R194" s="41"/>
      <c r="S194" s="2"/>
      <c r="T194" s="12"/>
      <c r="U194" s="12"/>
      <c r="V194" s="2"/>
      <c r="W194" s="2"/>
      <c r="X194" s="2"/>
      <c r="Y194" s="33"/>
    </row>
    <row r="195" spans="2:25" hidden="1" x14ac:dyDescent="0.2">
      <c r="B195" s="12"/>
      <c r="C195" s="12"/>
      <c r="D195" s="42"/>
      <c r="E195" s="28"/>
      <c r="F195" s="2"/>
      <c r="G195" s="2"/>
      <c r="H195" s="2"/>
      <c r="I195" s="2"/>
      <c r="J195" s="2"/>
      <c r="K195" s="2"/>
      <c r="L195" s="12"/>
      <c r="M195" s="12"/>
      <c r="N195" s="12">
        <f t="shared" si="7"/>
        <v>0</v>
      </c>
      <c r="O195" s="12"/>
      <c r="P195" s="12">
        <f t="shared" si="6"/>
        <v>0</v>
      </c>
      <c r="Q195" s="2"/>
      <c r="R195" s="41"/>
      <c r="S195" s="2"/>
      <c r="T195" s="12"/>
      <c r="U195" s="12"/>
      <c r="V195" s="2"/>
      <c r="W195" s="2"/>
      <c r="X195" s="2"/>
      <c r="Y195" s="33"/>
    </row>
    <row r="196" spans="2:25" hidden="1" x14ac:dyDescent="0.2">
      <c r="B196" s="12"/>
      <c r="C196" s="12"/>
      <c r="D196" s="42"/>
      <c r="E196" s="28"/>
      <c r="F196" s="2"/>
      <c r="G196" s="2"/>
      <c r="H196" s="2"/>
      <c r="I196" s="2"/>
      <c r="J196" s="2"/>
      <c r="K196" s="2"/>
      <c r="L196" s="12"/>
      <c r="M196" s="12"/>
      <c r="N196" s="12">
        <f t="shared" si="7"/>
        <v>0</v>
      </c>
      <c r="O196" s="12"/>
      <c r="P196" s="12">
        <f t="shared" si="6"/>
        <v>0</v>
      </c>
      <c r="Q196" s="2"/>
      <c r="R196" s="41"/>
      <c r="S196" s="2"/>
      <c r="T196" s="12"/>
      <c r="U196" s="12"/>
      <c r="V196" s="2"/>
      <c r="W196" s="2"/>
      <c r="X196" s="2"/>
      <c r="Y196" s="33"/>
    </row>
    <row r="197" spans="2:25" hidden="1" x14ac:dyDescent="0.2">
      <c r="B197" s="12"/>
      <c r="C197" s="12"/>
      <c r="D197" s="42"/>
      <c r="E197" s="28"/>
      <c r="F197" s="2"/>
      <c r="G197" s="2"/>
      <c r="H197" s="2"/>
      <c r="I197" s="2"/>
      <c r="J197" s="2"/>
      <c r="K197" s="2"/>
      <c r="L197" s="12"/>
      <c r="M197" s="12"/>
      <c r="N197" s="12">
        <f t="shared" si="7"/>
        <v>0</v>
      </c>
      <c r="O197" s="12"/>
      <c r="P197" s="12">
        <f t="shared" si="6"/>
        <v>0</v>
      </c>
      <c r="Q197" s="2"/>
      <c r="R197" s="41"/>
      <c r="S197" s="2"/>
      <c r="T197" s="12"/>
      <c r="U197" s="12"/>
      <c r="V197" s="2"/>
      <c r="W197" s="2"/>
      <c r="X197" s="2"/>
      <c r="Y197" s="33"/>
    </row>
    <row r="198" spans="2:25" hidden="1" x14ac:dyDescent="0.2">
      <c r="B198" s="12"/>
      <c r="C198" s="12"/>
      <c r="D198" s="42"/>
      <c r="E198" s="28"/>
      <c r="F198" s="2"/>
      <c r="G198" s="2"/>
      <c r="H198" s="2"/>
      <c r="I198" s="2"/>
      <c r="J198" s="2"/>
      <c r="K198" s="2"/>
      <c r="L198" s="12"/>
      <c r="M198" s="12"/>
      <c r="N198" s="12">
        <f t="shared" si="7"/>
        <v>0</v>
      </c>
      <c r="O198" s="12"/>
      <c r="P198" s="12">
        <f t="shared" si="6"/>
        <v>0</v>
      </c>
      <c r="Q198" s="2"/>
      <c r="R198" s="41"/>
      <c r="S198" s="2"/>
      <c r="T198" s="12"/>
      <c r="U198" s="12"/>
      <c r="V198" s="2"/>
      <c r="W198" s="2"/>
      <c r="X198" s="2"/>
      <c r="Y198" s="33"/>
    </row>
    <row r="199" spans="2:25" hidden="1" x14ac:dyDescent="0.2">
      <c r="B199" s="12"/>
      <c r="C199" s="12"/>
      <c r="D199" s="42"/>
      <c r="E199" s="28"/>
      <c r="F199" s="2"/>
      <c r="G199" s="2"/>
      <c r="H199" s="2"/>
      <c r="I199" s="2"/>
      <c r="J199" s="2"/>
      <c r="K199" s="2"/>
      <c r="L199" s="12"/>
      <c r="M199" s="12"/>
      <c r="N199" s="12">
        <f t="shared" si="7"/>
        <v>0</v>
      </c>
      <c r="O199" s="12"/>
      <c r="P199" s="12">
        <f t="shared" si="6"/>
        <v>0</v>
      </c>
      <c r="Q199" s="2"/>
      <c r="R199" s="41"/>
      <c r="S199" s="2"/>
      <c r="T199" s="12"/>
      <c r="U199" s="12"/>
      <c r="V199" s="2"/>
      <c r="W199" s="2"/>
      <c r="X199" s="2"/>
      <c r="Y199" s="33"/>
    </row>
    <row r="200" spans="2:25" hidden="1" x14ac:dyDescent="0.2">
      <c r="B200" s="12"/>
      <c r="C200" s="12"/>
      <c r="D200" s="42"/>
      <c r="E200" s="28"/>
      <c r="F200" s="2"/>
      <c r="G200" s="2"/>
      <c r="H200" s="2"/>
      <c r="I200" s="2"/>
      <c r="J200" s="2"/>
      <c r="K200" s="2"/>
      <c r="L200" s="12"/>
      <c r="M200" s="12"/>
      <c r="N200" s="12">
        <f t="shared" si="7"/>
        <v>0</v>
      </c>
      <c r="O200" s="12"/>
      <c r="P200" s="12">
        <f t="shared" si="6"/>
        <v>0</v>
      </c>
      <c r="Q200" s="2"/>
      <c r="R200" s="41"/>
      <c r="S200" s="2"/>
      <c r="T200" s="12"/>
      <c r="U200" s="12"/>
      <c r="V200" s="2"/>
      <c r="W200" s="2"/>
      <c r="X200" s="2"/>
      <c r="Y200" s="33"/>
    </row>
    <row r="201" spans="2:25" hidden="1" x14ac:dyDescent="0.2">
      <c r="B201" s="12"/>
      <c r="C201" s="12"/>
      <c r="D201" s="42"/>
      <c r="E201" s="28"/>
      <c r="F201" s="2"/>
      <c r="G201" s="2"/>
      <c r="H201" s="2"/>
      <c r="I201" s="2"/>
      <c r="J201" s="2"/>
      <c r="K201" s="2"/>
      <c r="L201" s="12"/>
      <c r="M201" s="12"/>
      <c r="N201" s="12">
        <f t="shared" si="7"/>
        <v>0</v>
      </c>
      <c r="O201" s="12"/>
      <c r="P201" s="12">
        <f t="shared" si="6"/>
        <v>0</v>
      </c>
      <c r="Q201" s="2"/>
      <c r="R201" s="41"/>
      <c r="S201" s="2"/>
      <c r="T201" s="12"/>
      <c r="U201" s="12"/>
      <c r="V201" s="2"/>
      <c r="W201" s="2"/>
      <c r="X201" s="2"/>
      <c r="Y201" s="33"/>
    </row>
    <row r="202" spans="2:25" hidden="1" x14ac:dyDescent="0.2">
      <c r="B202" s="12"/>
      <c r="C202" s="12"/>
      <c r="D202" s="42"/>
      <c r="E202" s="28"/>
      <c r="F202" s="2"/>
      <c r="G202" s="2"/>
      <c r="H202" s="2"/>
      <c r="I202" s="2"/>
      <c r="J202" s="2"/>
      <c r="K202" s="2"/>
      <c r="L202" s="12"/>
      <c r="M202" s="12"/>
      <c r="N202" s="12">
        <f t="shared" si="7"/>
        <v>0</v>
      </c>
      <c r="O202" s="12"/>
      <c r="P202" s="12">
        <f t="shared" ref="P202:P265" si="8">O202</f>
        <v>0</v>
      </c>
      <c r="Q202" s="2"/>
      <c r="R202" s="41"/>
      <c r="S202" s="2"/>
      <c r="T202" s="12"/>
      <c r="U202" s="12"/>
      <c r="V202" s="2"/>
      <c r="W202" s="2"/>
      <c r="X202" s="2"/>
      <c r="Y202" s="33"/>
    </row>
    <row r="203" spans="2:25" hidden="1" x14ac:dyDescent="0.2">
      <c r="B203" s="12"/>
      <c r="C203" s="12"/>
      <c r="D203" s="42"/>
      <c r="E203" s="28"/>
      <c r="F203" s="2"/>
      <c r="G203" s="2"/>
      <c r="H203" s="2"/>
      <c r="I203" s="2"/>
      <c r="J203" s="2"/>
      <c r="K203" s="2"/>
      <c r="L203" s="12"/>
      <c r="M203" s="12"/>
      <c r="N203" s="12">
        <f t="shared" si="7"/>
        <v>0</v>
      </c>
      <c r="O203" s="12"/>
      <c r="P203" s="12">
        <f t="shared" si="8"/>
        <v>0</v>
      </c>
      <c r="Q203" s="2"/>
      <c r="R203" s="41"/>
      <c r="S203" s="2"/>
      <c r="T203" s="12"/>
      <c r="U203" s="12"/>
      <c r="V203" s="2"/>
      <c r="W203" s="2"/>
      <c r="X203" s="2"/>
      <c r="Y203" s="33"/>
    </row>
    <row r="204" spans="2:25" hidden="1" x14ac:dyDescent="0.2">
      <c r="B204" s="12"/>
      <c r="C204" s="12"/>
      <c r="D204" s="42"/>
      <c r="E204" s="28"/>
      <c r="F204" s="2"/>
      <c r="G204" s="2"/>
      <c r="H204" s="2"/>
      <c r="I204" s="2"/>
      <c r="J204" s="2"/>
      <c r="K204" s="2"/>
      <c r="L204" s="12"/>
      <c r="M204" s="12"/>
      <c r="N204" s="12">
        <f t="shared" si="7"/>
        <v>0</v>
      </c>
      <c r="O204" s="12"/>
      <c r="P204" s="12">
        <f t="shared" si="8"/>
        <v>0</v>
      </c>
      <c r="Q204" s="2"/>
      <c r="R204" s="41"/>
      <c r="S204" s="2"/>
      <c r="T204" s="12"/>
      <c r="U204" s="12"/>
      <c r="V204" s="2"/>
      <c r="W204" s="2"/>
      <c r="X204" s="2"/>
      <c r="Y204" s="33"/>
    </row>
    <row r="205" spans="2:25" hidden="1" x14ac:dyDescent="0.2">
      <c r="B205" s="12"/>
      <c r="C205" s="12"/>
      <c r="D205" s="42"/>
      <c r="E205" s="28"/>
      <c r="F205" s="2"/>
      <c r="G205" s="2"/>
      <c r="H205" s="2"/>
      <c r="I205" s="2"/>
      <c r="J205" s="2"/>
      <c r="K205" s="2"/>
      <c r="L205" s="12"/>
      <c r="M205" s="12"/>
      <c r="N205" s="12">
        <f t="shared" si="7"/>
        <v>0</v>
      </c>
      <c r="O205" s="12"/>
      <c r="P205" s="12">
        <f t="shared" si="8"/>
        <v>0</v>
      </c>
      <c r="Q205" s="2"/>
      <c r="R205" s="41"/>
      <c r="S205" s="2"/>
      <c r="T205" s="12"/>
      <c r="U205" s="12"/>
      <c r="V205" s="2"/>
      <c r="W205" s="2"/>
      <c r="X205" s="2"/>
      <c r="Y205" s="33"/>
    </row>
    <row r="206" spans="2:25" hidden="1" x14ac:dyDescent="0.2">
      <c r="B206" s="12"/>
      <c r="C206" s="12"/>
      <c r="D206" s="42"/>
      <c r="E206" s="28"/>
      <c r="F206" s="2"/>
      <c r="G206" s="2"/>
      <c r="H206" s="2"/>
      <c r="I206" s="2"/>
      <c r="J206" s="2"/>
      <c r="K206" s="2"/>
      <c r="L206" s="12"/>
      <c r="M206" s="12"/>
      <c r="N206" s="12">
        <f t="shared" si="7"/>
        <v>0</v>
      </c>
      <c r="O206" s="12"/>
      <c r="P206" s="12">
        <f t="shared" si="8"/>
        <v>0</v>
      </c>
      <c r="Q206" s="2"/>
      <c r="R206" s="41"/>
      <c r="S206" s="2"/>
      <c r="T206" s="12"/>
      <c r="U206" s="12"/>
      <c r="V206" s="2"/>
      <c r="W206" s="2"/>
      <c r="X206" s="2"/>
      <c r="Y206" s="33"/>
    </row>
    <row r="207" spans="2:25" hidden="1" x14ac:dyDescent="0.2">
      <c r="B207" s="12"/>
      <c r="C207" s="12"/>
      <c r="D207" s="42"/>
      <c r="E207" s="28"/>
      <c r="F207" s="2"/>
      <c r="G207" s="2"/>
      <c r="H207" s="2"/>
      <c r="I207" s="2"/>
      <c r="J207" s="2"/>
      <c r="K207" s="2"/>
      <c r="L207" s="12"/>
      <c r="M207" s="12"/>
      <c r="N207" s="12">
        <f t="shared" si="7"/>
        <v>0</v>
      </c>
      <c r="O207" s="12"/>
      <c r="P207" s="12">
        <f t="shared" si="8"/>
        <v>0</v>
      </c>
      <c r="Q207" s="2"/>
      <c r="R207" s="41"/>
      <c r="S207" s="2"/>
      <c r="T207" s="12"/>
      <c r="U207" s="12"/>
      <c r="V207" s="2"/>
      <c r="W207" s="2"/>
      <c r="X207" s="2"/>
      <c r="Y207" s="33"/>
    </row>
    <row r="208" spans="2:25" hidden="1" x14ac:dyDescent="0.2">
      <c r="B208" s="12"/>
      <c r="C208" s="12"/>
      <c r="D208" s="42"/>
      <c r="E208" s="28"/>
      <c r="F208" s="2"/>
      <c r="G208" s="2"/>
      <c r="H208" s="2"/>
      <c r="I208" s="2"/>
      <c r="J208" s="2"/>
      <c r="K208" s="2"/>
      <c r="L208" s="12"/>
      <c r="M208" s="12"/>
      <c r="N208" s="12">
        <f t="shared" ref="N208:N271" si="9">M208</f>
        <v>0</v>
      </c>
      <c r="O208" s="12"/>
      <c r="P208" s="12">
        <f t="shared" si="8"/>
        <v>0</v>
      </c>
      <c r="Q208" s="2"/>
      <c r="R208" s="41"/>
      <c r="S208" s="2"/>
      <c r="T208" s="12"/>
      <c r="U208" s="12"/>
      <c r="V208" s="2"/>
      <c r="W208" s="2"/>
      <c r="X208" s="2"/>
      <c r="Y208" s="33"/>
    </row>
    <row r="209" spans="2:25" hidden="1" x14ac:dyDescent="0.2">
      <c r="B209" s="12"/>
      <c r="C209" s="12"/>
      <c r="D209" s="42"/>
      <c r="E209" s="28"/>
      <c r="F209" s="2"/>
      <c r="G209" s="2"/>
      <c r="H209" s="2"/>
      <c r="I209" s="2"/>
      <c r="J209" s="2"/>
      <c r="K209" s="2"/>
      <c r="L209" s="12"/>
      <c r="M209" s="12"/>
      <c r="N209" s="12">
        <f t="shared" si="9"/>
        <v>0</v>
      </c>
      <c r="O209" s="12"/>
      <c r="P209" s="12">
        <f t="shared" si="8"/>
        <v>0</v>
      </c>
      <c r="Q209" s="2"/>
      <c r="R209" s="41"/>
      <c r="S209" s="2"/>
      <c r="T209" s="12"/>
      <c r="U209" s="12"/>
      <c r="V209" s="2"/>
      <c r="W209" s="2"/>
      <c r="X209" s="2"/>
      <c r="Y209" s="33"/>
    </row>
    <row r="210" spans="2:25" hidden="1" x14ac:dyDescent="0.2">
      <c r="B210" s="12"/>
      <c r="C210" s="12"/>
      <c r="D210" s="42"/>
      <c r="E210" s="28"/>
      <c r="F210" s="2"/>
      <c r="G210" s="2"/>
      <c r="H210" s="2"/>
      <c r="I210" s="2"/>
      <c r="J210" s="2"/>
      <c r="K210" s="2"/>
      <c r="L210" s="12"/>
      <c r="M210" s="12"/>
      <c r="N210" s="12">
        <f t="shared" si="9"/>
        <v>0</v>
      </c>
      <c r="O210" s="12"/>
      <c r="P210" s="12">
        <f t="shared" si="8"/>
        <v>0</v>
      </c>
      <c r="Q210" s="2"/>
      <c r="R210" s="41"/>
      <c r="S210" s="2"/>
      <c r="T210" s="12"/>
      <c r="U210" s="12"/>
      <c r="V210" s="2"/>
      <c r="W210" s="2"/>
      <c r="X210" s="2"/>
      <c r="Y210" s="33"/>
    </row>
    <row r="211" spans="2:25" hidden="1" x14ac:dyDescent="0.2">
      <c r="B211" s="12"/>
      <c r="C211" s="12"/>
      <c r="D211" s="42"/>
      <c r="E211" s="28"/>
      <c r="F211" s="2"/>
      <c r="G211" s="2"/>
      <c r="H211" s="2"/>
      <c r="I211" s="2"/>
      <c r="J211" s="2"/>
      <c r="K211" s="2"/>
      <c r="L211" s="12"/>
      <c r="M211" s="12"/>
      <c r="N211" s="12">
        <f t="shared" si="9"/>
        <v>0</v>
      </c>
      <c r="O211" s="12"/>
      <c r="P211" s="12">
        <f t="shared" si="8"/>
        <v>0</v>
      </c>
      <c r="Q211" s="2"/>
      <c r="R211" s="41"/>
      <c r="S211" s="2"/>
      <c r="T211" s="12"/>
      <c r="U211" s="12"/>
      <c r="V211" s="2"/>
      <c r="W211" s="2"/>
      <c r="X211" s="2"/>
      <c r="Y211" s="33"/>
    </row>
    <row r="212" spans="2:25" hidden="1" x14ac:dyDescent="0.2">
      <c r="B212" s="12"/>
      <c r="C212" s="12"/>
      <c r="D212" s="42"/>
      <c r="E212" s="28"/>
      <c r="F212" s="2"/>
      <c r="G212" s="2"/>
      <c r="H212" s="2"/>
      <c r="I212" s="2"/>
      <c r="J212" s="2"/>
      <c r="K212" s="2"/>
      <c r="L212" s="12"/>
      <c r="M212" s="12"/>
      <c r="N212" s="12">
        <f t="shared" si="9"/>
        <v>0</v>
      </c>
      <c r="O212" s="12"/>
      <c r="P212" s="12">
        <f t="shared" si="8"/>
        <v>0</v>
      </c>
      <c r="Q212" s="2"/>
      <c r="R212" s="41"/>
      <c r="S212" s="2"/>
      <c r="T212" s="12"/>
      <c r="U212" s="12"/>
      <c r="V212" s="2"/>
      <c r="W212" s="2"/>
      <c r="X212" s="2"/>
      <c r="Y212" s="33"/>
    </row>
    <row r="213" spans="2:25" hidden="1" x14ac:dyDescent="0.2">
      <c r="B213" s="12"/>
      <c r="C213" s="12"/>
      <c r="D213" s="42"/>
      <c r="E213" s="28"/>
      <c r="F213" s="2"/>
      <c r="G213" s="2"/>
      <c r="H213" s="2"/>
      <c r="I213" s="2"/>
      <c r="J213" s="2"/>
      <c r="K213" s="2"/>
      <c r="L213" s="12"/>
      <c r="M213" s="12"/>
      <c r="N213" s="12">
        <f t="shared" si="9"/>
        <v>0</v>
      </c>
      <c r="O213" s="12"/>
      <c r="P213" s="12">
        <f t="shared" si="8"/>
        <v>0</v>
      </c>
      <c r="Q213" s="2"/>
      <c r="R213" s="41"/>
      <c r="S213" s="2"/>
      <c r="T213" s="12"/>
      <c r="U213" s="12"/>
      <c r="V213" s="2"/>
      <c r="W213" s="2"/>
      <c r="X213" s="2"/>
      <c r="Y213" s="33"/>
    </row>
    <row r="214" spans="2:25" hidden="1" x14ac:dyDescent="0.2">
      <c r="B214" s="12"/>
      <c r="C214" s="12"/>
      <c r="D214" s="42"/>
      <c r="E214" s="28"/>
      <c r="F214" s="2"/>
      <c r="G214" s="2"/>
      <c r="H214" s="2"/>
      <c r="I214" s="2"/>
      <c r="J214" s="2"/>
      <c r="K214" s="2"/>
      <c r="L214" s="12"/>
      <c r="M214" s="12"/>
      <c r="N214" s="12">
        <f t="shared" si="9"/>
        <v>0</v>
      </c>
      <c r="O214" s="12"/>
      <c r="P214" s="12">
        <f t="shared" si="8"/>
        <v>0</v>
      </c>
      <c r="Q214" s="2"/>
      <c r="R214" s="41"/>
      <c r="S214" s="2"/>
      <c r="T214" s="12"/>
      <c r="U214" s="12"/>
      <c r="V214" s="2"/>
      <c r="W214" s="2"/>
      <c r="X214" s="2"/>
      <c r="Y214" s="33"/>
    </row>
    <row r="215" spans="2:25" hidden="1" x14ac:dyDescent="0.2">
      <c r="B215" s="12"/>
      <c r="C215" s="12"/>
      <c r="D215" s="42"/>
      <c r="E215" s="28"/>
      <c r="F215" s="2"/>
      <c r="G215" s="2"/>
      <c r="H215" s="2"/>
      <c r="I215" s="2"/>
      <c r="J215" s="2"/>
      <c r="K215" s="2"/>
      <c r="L215" s="12"/>
      <c r="M215" s="12"/>
      <c r="N215" s="12">
        <f t="shared" si="9"/>
        <v>0</v>
      </c>
      <c r="O215" s="12"/>
      <c r="P215" s="12">
        <f t="shared" si="8"/>
        <v>0</v>
      </c>
      <c r="Q215" s="2"/>
      <c r="R215" s="41"/>
      <c r="S215" s="2"/>
      <c r="T215" s="12"/>
      <c r="U215" s="12"/>
      <c r="V215" s="2"/>
      <c r="W215" s="2"/>
      <c r="X215" s="2"/>
      <c r="Y215" s="33"/>
    </row>
    <row r="216" spans="2:25" hidden="1" x14ac:dyDescent="0.2">
      <c r="B216" s="12"/>
      <c r="C216" s="12"/>
      <c r="D216" s="42"/>
      <c r="E216" s="28"/>
      <c r="F216" s="2"/>
      <c r="G216" s="2"/>
      <c r="H216" s="2"/>
      <c r="I216" s="2"/>
      <c r="J216" s="2"/>
      <c r="K216" s="2"/>
      <c r="L216" s="12"/>
      <c r="M216" s="12"/>
      <c r="N216" s="12">
        <f t="shared" si="9"/>
        <v>0</v>
      </c>
      <c r="O216" s="12"/>
      <c r="P216" s="12">
        <f t="shared" si="8"/>
        <v>0</v>
      </c>
      <c r="Q216" s="2"/>
      <c r="R216" s="41"/>
      <c r="S216" s="2"/>
      <c r="T216" s="12"/>
      <c r="U216" s="12"/>
      <c r="V216" s="2"/>
      <c r="W216" s="2"/>
      <c r="X216" s="2"/>
      <c r="Y216" s="33"/>
    </row>
    <row r="217" spans="2:25" hidden="1" x14ac:dyDescent="0.2">
      <c r="B217" s="12"/>
      <c r="C217" s="12"/>
      <c r="D217" s="42"/>
      <c r="E217" s="28"/>
      <c r="F217" s="2"/>
      <c r="G217" s="2"/>
      <c r="H217" s="2"/>
      <c r="I217" s="2"/>
      <c r="J217" s="2"/>
      <c r="K217" s="2"/>
      <c r="L217" s="12"/>
      <c r="M217" s="12"/>
      <c r="N217" s="12">
        <f t="shared" si="9"/>
        <v>0</v>
      </c>
      <c r="O217" s="12"/>
      <c r="P217" s="12">
        <f t="shared" si="8"/>
        <v>0</v>
      </c>
      <c r="Q217" s="2"/>
      <c r="R217" s="41"/>
      <c r="S217" s="2"/>
      <c r="T217" s="12"/>
      <c r="U217" s="12"/>
      <c r="V217" s="2"/>
      <c r="W217" s="2"/>
      <c r="X217" s="2"/>
      <c r="Y217" s="33"/>
    </row>
    <row r="218" spans="2:25" hidden="1" x14ac:dyDescent="0.2">
      <c r="B218" s="12"/>
      <c r="C218" s="12"/>
      <c r="D218" s="42"/>
      <c r="E218" s="28"/>
      <c r="F218" s="2"/>
      <c r="G218" s="2"/>
      <c r="H218" s="2"/>
      <c r="I218" s="2"/>
      <c r="J218" s="2"/>
      <c r="K218" s="2"/>
      <c r="L218" s="12"/>
      <c r="M218" s="12"/>
      <c r="N218" s="12">
        <f t="shared" si="9"/>
        <v>0</v>
      </c>
      <c r="O218" s="12"/>
      <c r="P218" s="12">
        <f t="shared" si="8"/>
        <v>0</v>
      </c>
      <c r="Q218" s="2"/>
      <c r="R218" s="41"/>
      <c r="S218" s="2"/>
      <c r="T218" s="12"/>
      <c r="U218" s="12"/>
      <c r="V218" s="2"/>
      <c r="W218" s="2"/>
      <c r="X218" s="2"/>
      <c r="Y218" s="33"/>
    </row>
    <row r="219" spans="2:25" hidden="1" x14ac:dyDescent="0.2">
      <c r="B219" s="12"/>
      <c r="C219" s="12"/>
      <c r="D219" s="42"/>
      <c r="E219" s="28"/>
      <c r="F219" s="2"/>
      <c r="G219" s="2"/>
      <c r="H219" s="2"/>
      <c r="I219" s="2"/>
      <c r="J219" s="2"/>
      <c r="K219" s="2"/>
      <c r="L219" s="12"/>
      <c r="M219" s="12"/>
      <c r="N219" s="12">
        <f t="shared" si="9"/>
        <v>0</v>
      </c>
      <c r="O219" s="12"/>
      <c r="P219" s="12">
        <f t="shared" si="8"/>
        <v>0</v>
      </c>
      <c r="Q219" s="2"/>
      <c r="R219" s="41"/>
      <c r="S219" s="2"/>
      <c r="T219" s="12"/>
      <c r="U219" s="12"/>
      <c r="V219" s="2"/>
      <c r="W219" s="2"/>
      <c r="X219" s="2"/>
      <c r="Y219" s="33"/>
    </row>
    <row r="220" spans="2:25" hidden="1" x14ac:dyDescent="0.2">
      <c r="B220" s="12"/>
      <c r="C220" s="12"/>
      <c r="D220" s="42"/>
      <c r="E220" s="28"/>
      <c r="F220" s="2"/>
      <c r="G220" s="2"/>
      <c r="H220" s="2"/>
      <c r="I220" s="2"/>
      <c r="J220" s="2"/>
      <c r="K220" s="2"/>
      <c r="L220" s="12"/>
      <c r="M220" s="12"/>
      <c r="N220" s="12">
        <f t="shared" si="9"/>
        <v>0</v>
      </c>
      <c r="O220" s="12"/>
      <c r="P220" s="12">
        <f t="shared" si="8"/>
        <v>0</v>
      </c>
      <c r="Q220" s="2"/>
      <c r="R220" s="41"/>
      <c r="S220" s="2"/>
      <c r="T220" s="12"/>
      <c r="U220" s="12"/>
      <c r="V220" s="2"/>
      <c r="W220" s="2"/>
      <c r="X220" s="2"/>
      <c r="Y220" s="33"/>
    </row>
    <row r="221" spans="2:25" hidden="1" x14ac:dyDescent="0.2">
      <c r="B221" s="12"/>
      <c r="C221" s="12"/>
      <c r="D221" s="42"/>
      <c r="E221" s="28"/>
      <c r="F221" s="2"/>
      <c r="G221" s="2"/>
      <c r="H221" s="2"/>
      <c r="I221" s="2"/>
      <c r="J221" s="2"/>
      <c r="K221" s="2"/>
      <c r="L221" s="12"/>
      <c r="M221" s="12"/>
      <c r="N221" s="12">
        <f t="shared" si="9"/>
        <v>0</v>
      </c>
      <c r="O221" s="12"/>
      <c r="P221" s="12">
        <f t="shared" si="8"/>
        <v>0</v>
      </c>
      <c r="Q221" s="2"/>
      <c r="R221" s="41"/>
      <c r="S221" s="2"/>
      <c r="T221" s="12"/>
      <c r="U221" s="12"/>
      <c r="V221" s="2"/>
      <c r="W221" s="2"/>
      <c r="X221" s="2"/>
      <c r="Y221" s="33"/>
    </row>
    <row r="222" spans="2:25" hidden="1" x14ac:dyDescent="0.2">
      <c r="B222" s="12"/>
      <c r="C222" s="12"/>
      <c r="D222" s="42"/>
      <c r="E222" s="28"/>
      <c r="F222" s="2"/>
      <c r="G222" s="2"/>
      <c r="H222" s="2"/>
      <c r="I222" s="2"/>
      <c r="J222" s="2"/>
      <c r="K222" s="2"/>
      <c r="L222" s="12"/>
      <c r="M222" s="12"/>
      <c r="N222" s="12">
        <f t="shared" si="9"/>
        <v>0</v>
      </c>
      <c r="O222" s="12"/>
      <c r="P222" s="12">
        <f t="shared" si="8"/>
        <v>0</v>
      </c>
      <c r="Q222" s="2"/>
      <c r="R222" s="41"/>
      <c r="S222" s="2"/>
      <c r="T222" s="12"/>
      <c r="U222" s="12"/>
      <c r="V222" s="2"/>
      <c r="W222" s="2"/>
      <c r="X222" s="2"/>
      <c r="Y222" s="33"/>
    </row>
    <row r="223" spans="2:25" hidden="1" x14ac:dyDescent="0.2">
      <c r="B223" s="12"/>
      <c r="C223" s="12"/>
      <c r="D223" s="42"/>
      <c r="E223" s="28"/>
      <c r="F223" s="2"/>
      <c r="G223" s="2"/>
      <c r="H223" s="2"/>
      <c r="I223" s="2"/>
      <c r="J223" s="2"/>
      <c r="K223" s="2"/>
      <c r="L223" s="12"/>
      <c r="M223" s="12"/>
      <c r="N223" s="12">
        <f t="shared" si="9"/>
        <v>0</v>
      </c>
      <c r="O223" s="12"/>
      <c r="P223" s="12">
        <f t="shared" si="8"/>
        <v>0</v>
      </c>
      <c r="Q223" s="2"/>
      <c r="R223" s="41"/>
      <c r="S223" s="2"/>
      <c r="T223" s="12"/>
      <c r="U223" s="12"/>
      <c r="V223" s="2"/>
      <c r="W223" s="2"/>
      <c r="X223" s="2"/>
      <c r="Y223" s="33"/>
    </row>
    <row r="224" spans="2:25" hidden="1" x14ac:dyDescent="0.2">
      <c r="B224" s="12"/>
      <c r="C224" s="12"/>
      <c r="D224" s="42"/>
      <c r="E224" s="28"/>
      <c r="F224" s="2"/>
      <c r="G224" s="2"/>
      <c r="H224" s="2"/>
      <c r="I224" s="2"/>
      <c r="J224" s="2"/>
      <c r="K224" s="2"/>
      <c r="L224" s="12"/>
      <c r="M224" s="12"/>
      <c r="N224" s="12">
        <f t="shared" si="9"/>
        <v>0</v>
      </c>
      <c r="O224" s="12"/>
      <c r="P224" s="12">
        <f t="shared" si="8"/>
        <v>0</v>
      </c>
      <c r="Q224" s="2"/>
      <c r="R224" s="41"/>
      <c r="S224" s="2"/>
      <c r="T224" s="12"/>
      <c r="U224" s="12"/>
      <c r="V224" s="2"/>
      <c r="W224" s="2"/>
      <c r="X224" s="2"/>
      <c r="Y224" s="33"/>
    </row>
    <row r="225" spans="2:25" hidden="1" x14ac:dyDescent="0.2">
      <c r="B225" s="12"/>
      <c r="C225" s="12"/>
      <c r="D225" s="42"/>
      <c r="E225" s="28"/>
      <c r="F225" s="2"/>
      <c r="G225" s="2"/>
      <c r="H225" s="2"/>
      <c r="I225" s="2"/>
      <c r="J225" s="2"/>
      <c r="K225" s="2"/>
      <c r="L225" s="12"/>
      <c r="M225" s="12"/>
      <c r="N225" s="12">
        <f t="shared" si="9"/>
        <v>0</v>
      </c>
      <c r="O225" s="12"/>
      <c r="P225" s="12">
        <f t="shared" si="8"/>
        <v>0</v>
      </c>
      <c r="Q225" s="2"/>
      <c r="R225" s="41"/>
      <c r="S225" s="2"/>
      <c r="T225" s="12"/>
      <c r="U225" s="12"/>
      <c r="V225" s="2"/>
      <c r="W225" s="2"/>
      <c r="X225" s="2"/>
      <c r="Y225" s="33"/>
    </row>
    <row r="226" spans="2:25" hidden="1" x14ac:dyDescent="0.2">
      <c r="B226" s="12"/>
      <c r="C226" s="12"/>
      <c r="D226" s="42"/>
      <c r="E226" s="28"/>
      <c r="F226" s="2"/>
      <c r="G226" s="2"/>
      <c r="H226" s="2"/>
      <c r="I226" s="2"/>
      <c r="J226" s="2"/>
      <c r="K226" s="2"/>
      <c r="L226" s="12"/>
      <c r="M226" s="12"/>
      <c r="N226" s="12">
        <f t="shared" si="9"/>
        <v>0</v>
      </c>
      <c r="O226" s="12"/>
      <c r="P226" s="12">
        <f t="shared" si="8"/>
        <v>0</v>
      </c>
      <c r="Q226" s="2"/>
      <c r="R226" s="41"/>
      <c r="S226" s="2"/>
      <c r="T226" s="12"/>
      <c r="U226" s="12"/>
      <c r="V226" s="2"/>
      <c r="W226" s="2"/>
      <c r="X226" s="2"/>
      <c r="Y226" s="33"/>
    </row>
    <row r="227" spans="2:25" hidden="1" x14ac:dyDescent="0.2">
      <c r="B227" s="12"/>
      <c r="C227" s="12"/>
      <c r="D227" s="42"/>
      <c r="E227" s="28"/>
      <c r="F227" s="2"/>
      <c r="G227" s="2"/>
      <c r="H227" s="2"/>
      <c r="I227" s="2"/>
      <c r="J227" s="2"/>
      <c r="K227" s="2"/>
      <c r="L227" s="12"/>
      <c r="M227" s="12"/>
      <c r="N227" s="12">
        <f t="shared" si="9"/>
        <v>0</v>
      </c>
      <c r="O227" s="12"/>
      <c r="P227" s="12">
        <f t="shared" si="8"/>
        <v>0</v>
      </c>
      <c r="Q227" s="2"/>
      <c r="R227" s="41"/>
      <c r="S227" s="2"/>
      <c r="T227" s="12"/>
      <c r="U227" s="12"/>
      <c r="V227" s="2"/>
      <c r="W227" s="2"/>
      <c r="X227" s="2"/>
      <c r="Y227" s="33"/>
    </row>
    <row r="228" spans="2:25" hidden="1" x14ac:dyDescent="0.2">
      <c r="B228" s="12"/>
      <c r="C228" s="12"/>
      <c r="D228" s="42"/>
      <c r="E228" s="28"/>
      <c r="F228" s="2"/>
      <c r="G228" s="2"/>
      <c r="H228" s="2"/>
      <c r="I228" s="2"/>
      <c r="J228" s="2"/>
      <c r="K228" s="2"/>
      <c r="L228" s="12"/>
      <c r="M228" s="12"/>
      <c r="N228" s="12">
        <f t="shared" si="9"/>
        <v>0</v>
      </c>
      <c r="O228" s="12"/>
      <c r="P228" s="12">
        <f t="shared" si="8"/>
        <v>0</v>
      </c>
      <c r="Q228" s="2"/>
      <c r="R228" s="41"/>
      <c r="S228" s="2"/>
      <c r="T228" s="12"/>
      <c r="U228" s="12"/>
      <c r="V228" s="2"/>
      <c r="W228" s="2"/>
      <c r="X228" s="2"/>
      <c r="Y228" s="33"/>
    </row>
    <row r="229" spans="2:25" hidden="1" x14ac:dyDescent="0.2">
      <c r="B229" s="12"/>
      <c r="C229" s="12"/>
      <c r="D229" s="42"/>
      <c r="E229" s="28"/>
      <c r="F229" s="2"/>
      <c r="G229" s="2"/>
      <c r="H229" s="2"/>
      <c r="I229" s="2"/>
      <c r="J229" s="2"/>
      <c r="K229" s="2"/>
      <c r="L229" s="12"/>
      <c r="M229" s="12"/>
      <c r="N229" s="12">
        <f t="shared" si="9"/>
        <v>0</v>
      </c>
      <c r="O229" s="12"/>
      <c r="P229" s="12">
        <f t="shared" si="8"/>
        <v>0</v>
      </c>
      <c r="Q229" s="2"/>
      <c r="R229" s="41"/>
      <c r="S229" s="2"/>
      <c r="T229" s="12"/>
      <c r="U229" s="12"/>
      <c r="V229" s="2"/>
      <c r="W229" s="2"/>
      <c r="X229" s="2"/>
      <c r="Y229" s="33"/>
    </row>
    <row r="230" spans="2:25" hidden="1" x14ac:dyDescent="0.2">
      <c r="B230" s="12"/>
      <c r="C230" s="12"/>
      <c r="D230" s="42"/>
      <c r="E230" s="28"/>
      <c r="F230" s="2"/>
      <c r="G230" s="2"/>
      <c r="H230" s="2"/>
      <c r="I230" s="2"/>
      <c r="J230" s="2"/>
      <c r="K230" s="2"/>
      <c r="L230" s="12"/>
      <c r="M230" s="12"/>
      <c r="N230" s="12">
        <f t="shared" si="9"/>
        <v>0</v>
      </c>
      <c r="O230" s="12"/>
      <c r="P230" s="12">
        <f t="shared" si="8"/>
        <v>0</v>
      </c>
      <c r="Q230" s="2"/>
      <c r="R230" s="41"/>
      <c r="S230" s="2"/>
      <c r="T230" s="12"/>
      <c r="U230" s="12"/>
      <c r="V230" s="2"/>
      <c r="W230" s="2"/>
      <c r="X230" s="2"/>
      <c r="Y230" s="33"/>
    </row>
    <row r="231" spans="2:25" hidden="1" x14ac:dyDescent="0.2">
      <c r="B231" s="12"/>
      <c r="C231" s="12"/>
      <c r="D231" s="42"/>
      <c r="E231" s="28"/>
      <c r="F231" s="2"/>
      <c r="G231" s="2"/>
      <c r="H231" s="2"/>
      <c r="I231" s="2"/>
      <c r="J231" s="2"/>
      <c r="K231" s="2"/>
      <c r="L231" s="12"/>
      <c r="M231" s="12"/>
      <c r="N231" s="12">
        <f t="shared" si="9"/>
        <v>0</v>
      </c>
      <c r="O231" s="12"/>
      <c r="P231" s="12">
        <f t="shared" si="8"/>
        <v>0</v>
      </c>
      <c r="Q231" s="2"/>
      <c r="R231" s="41"/>
      <c r="S231" s="2"/>
      <c r="T231" s="12"/>
      <c r="U231" s="12"/>
      <c r="V231" s="2"/>
      <c r="W231" s="2"/>
      <c r="X231" s="2"/>
      <c r="Y231" s="33"/>
    </row>
    <row r="232" spans="2:25" hidden="1" x14ac:dyDescent="0.2">
      <c r="B232" s="12"/>
      <c r="C232" s="12"/>
      <c r="D232" s="42"/>
      <c r="E232" s="28"/>
      <c r="F232" s="2"/>
      <c r="G232" s="2"/>
      <c r="H232" s="2"/>
      <c r="I232" s="2"/>
      <c r="J232" s="2"/>
      <c r="K232" s="2"/>
      <c r="L232" s="12"/>
      <c r="M232" s="12"/>
      <c r="N232" s="12">
        <f t="shared" si="9"/>
        <v>0</v>
      </c>
      <c r="O232" s="12"/>
      <c r="P232" s="12">
        <f t="shared" si="8"/>
        <v>0</v>
      </c>
      <c r="Q232" s="2"/>
      <c r="R232" s="41"/>
      <c r="S232" s="2"/>
      <c r="T232" s="12"/>
      <c r="U232" s="12"/>
      <c r="V232" s="2"/>
      <c r="W232" s="2"/>
      <c r="X232" s="2"/>
      <c r="Y232" s="33"/>
    </row>
    <row r="233" spans="2:25" hidden="1" x14ac:dyDescent="0.2">
      <c r="B233" s="12"/>
      <c r="C233" s="12"/>
      <c r="D233" s="42"/>
      <c r="E233" s="28"/>
      <c r="F233" s="2"/>
      <c r="G233" s="2"/>
      <c r="H233" s="2"/>
      <c r="I233" s="2"/>
      <c r="J233" s="2"/>
      <c r="K233" s="2"/>
      <c r="L233" s="12"/>
      <c r="M233" s="12"/>
      <c r="N233" s="12">
        <f t="shared" si="9"/>
        <v>0</v>
      </c>
      <c r="O233" s="12"/>
      <c r="P233" s="12">
        <f t="shared" si="8"/>
        <v>0</v>
      </c>
      <c r="Q233" s="2"/>
      <c r="R233" s="41"/>
      <c r="S233" s="2"/>
      <c r="T233" s="12"/>
      <c r="U233" s="12"/>
      <c r="V233" s="2"/>
      <c r="W233" s="2"/>
      <c r="X233" s="2"/>
      <c r="Y233" s="33"/>
    </row>
    <row r="234" spans="2:25" hidden="1" x14ac:dyDescent="0.2">
      <c r="B234" s="12"/>
      <c r="C234" s="12"/>
      <c r="D234" s="42"/>
      <c r="E234" s="28"/>
      <c r="F234" s="2"/>
      <c r="G234" s="2"/>
      <c r="H234" s="2"/>
      <c r="I234" s="2"/>
      <c r="J234" s="2"/>
      <c r="K234" s="2"/>
      <c r="L234" s="12"/>
      <c r="M234" s="12"/>
      <c r="N234" s="12">
        <f t="shared" si="9"/>
        <v>0</v>
      </c>
      <c r="O234" s="12"/>
      <c r="P234" s="12">
        <f t="shared" si="8"/>
        <v>0</v>
      </c>
      <c r="Q234" s="2"/>
      <c r="R234" s="41"/>
      <c r="S234" s="2"/>
      <c r="T234" s="12"/>
      <c r="U234" s="12"/>
      <c r="V234" s="2"/>
      <c r="W234" s="2"/>
      <c r="X234" s="2"/>
      <c r="Y234" s="33"/>
    </row>
    <row r="235" spans="2:25" hidden="1" x14ac:dyDescent="0.2">
      <c r="B235" s="12"/>
      <c r="C235" s="12"/>
      <c r="D235" s="42"/>
      <c r="E235" s="28"/>
      <c r="F235" s="2"/>
      <c r="G235" s="2"/>
      <c r="H235" s="2"/>
      <c r="I235" s="2"/>
      <c r="J235" s="2"/>
      <c r="K235" s="2"/>
      <c r="L235" s="12"/>
      <c r="M235" s="12"/>
      <c r="N235" s="12">
        <f t="shared" si="9"/>
        <v>0</v>
      </c>
      <c r="O235" s="12"/>
      <c r="P235" s="12">
        <f t="shared" si="8"/>
        <v>0</v>
      </c>
      <c r="Q235" s="2"/>
      <c r="R235" s="41"/>
      <c r="S235" s="2"/>
      <c r="T235" s="12"/>
      <c r="U235" s="12"/>
      <c r="V235" s="2"/>
      <c r="W235" s="2"/>
      <c r="X235" s="2"/>
      <c r="Y235" s="33"/>
    </row>
    <row r="236" spans="2:25" hidden="1" x14ac:dyDescent="0.2">
      <c r="B236" s="12"/>
      <c r="C236" s="12"/>
      <c r="D236" s="42"/>
      <c r="E236" s="28"/>
      <c r="F236" s="2"/>
      <c r="G236" s="2"/>
      <c r="H236" s="2"/>
      <c r="I236" s="2"/>
      <c r="J236" s="2"/>
      <c r="K236" s="2"/>
      <c r="L236" s="12"/>
      <c r="M236" s="12"/>
      <c r="N236" s="12">
        <f t="shared" si="9"/>
        <v>0</v>
      </c>
      <c r="O236" s="12"/>
      <c r="P236" s="12">
        <f t="shared" si="8"/>
        <v>0</v>
      </c>
      <c r="Q236" s="2"/>
      <c r="R236" s="41"/>
      <c r="S236" s="2"/>
      <c r="T236" s="12"/>
      <c r="U236" s="12"/>
      <c r="V236" s="2"/>
      <c r="W236" s="2"/>
      <c r="X236" s="2"/>
      <c r="Y236" s="33"/>
    </row>
    <row r="237" spans="2:25" hidden="1" x14ac:dyDescent="0.2">
      <c r="B237" s="12"/>
      <c r="C237" s="12"/>
      <c r="D237" s="42"/>
      <c r="E237" s="28"/>
      <c r="F237" s="2"/>
      <c r="G237" s="2"/>
      <c r="H237" s="2"/>
      <c r="I237" s="2"/>
      <c r="J237" s="2"/>
      <c r="K237" s="2"/>
      <c r="L237" s="12"/>
      <c r="M237" s="12"/>
      <c r="N237" s="12">
        <f t="shared" si="9"/>
        <v>0</v>
      </c>
      <c r="O237" s="12"/>
      <c r="P237" s="12">
        <f t="shared" si="8"/>
        <v>0</v>
      </c>
      <c r="Q237" s="2"/>
      <c r="R237" s="41"/>
      <c r="S237" s="2"/>
      <c r="T237" s="12"/>
      <c r="U237" s="12"/>
      <c r="V237" s="2"/>
      <c r="W237" s="2"/>
      <c r="X237" s="2"/>
      <c r="Y237" s="33"/>
    </row>
    <row r="238" spans="2:25" hidden="1" x14ac:dyDescent="0.2">
      <c r="B238" s="12"/>
      <c r="C238" s="12"/>
      <c r="D238" s="42"/>
      <c r="E238" s="28"/>
      <c r="F238" s="2"/>
      <c r="G238" s="2"/>
      <c r="H238" s="2"/>
      <c r="I238" s="2"/>
      <c r="J238" s="2"/>
      <c r="K238" s="2"/>
      <c r="L238" s="12"/>
      <c r="M238" s="12"/>
      <c r="N238" s="12">
        <f t="shared" si="9"/>
        <v>0</v>
      </c>
      <c r="O238" s="12"/>
      <c r="P238" s="12">
        <f t="shared" si="8"/>
        <v>0</v>
      </c>
      <c r="Q238" s="2"/>
      <c r="R238" s="41"/>
      <c r="S238" s="2"/>
      <c r="T238" s="12"/>
      <c r="U238" s="12"/>
      <c r="V238" s="2"/>
      <c r="W238" s="2"/>
      <c r="X238" s="2"/>
      <c r="Y238" s="33"/>
    </row>
    <row r="239" spans="2:25" hidden="1" x14ac:dyDescent="0.2">
      <c r="B239" s="12"/>
      <c r="C239" s="12"/>
      <c r="D239" s="42"/>
      <c r="E239" s="28"/>
      <c r="F239" s="2"/>
      <c r="G239" s="2"/>
      <c r="H239" s="2"/>
      <c r="I239" s="2"/>
      <c r="J239" s="2"/>
      <c r="K239" s="2"/>
      <c r="L239" s="12"/>
      <c r="M239" s="12"/>
      <c r="N239" s="12">
        <f t="shared" si="9"/>
        <v>0</v>
      </c>
      <c r="O239" s="12"/>
      <c r="P239" s="12">
        <f t="shared" si="8"/>
        <v>0</v>
      </c>
      <c r="Q239" s="2"/>
      <c r="R239" s="41"/>
      <c r="S239" s="2"/>
      <c r="T239" s="12"/>
      <c r="U239" s="12"/>
      <c r="V239" s="2"/>
      <c r="W239" s="2"/>
      <c r="X239" s="2"/>
      <c r="Y239" s="33"/>
    </row>
    <row r="240" spans="2:25" hidden="1" x14ac:dyDescent="0.2">
      <c r="B240" s="12"/>
      <c r="C240" s="12"/>
      <c r="D240" s="42"/>
      <c r="E240" s="28"/>
      <c r="F240" s="2"/>
      <c r="G240" s="2"/>
      <c r="H240" s="2"/>
      <c r="I240" s="2"/>
      <c r="J240" s="2"/>
      <c r="K240" s="2"/>
      <c r="L240" s="12"/>
      <c r="M240" s="12"/>
      <c r="N240" s="12">
        <f t="shared" si="9"/>
        <v>0</v>
      </c>
      <c r="O240" s="12"/>
      <c r="P240" s="12">
        <f t="shared" si="8"/>
        <v>0</v>
      </c>
      <c r="Q240" s="2"/>
      <c r="R240" s="41"/>
      <c r="S240" s="2"/>
      <c r="T240" s="12"/>
      <c r="U240" s="12"/>
      <c r="V240" s="2"/>
      <c r="W240" s="2"/>
      <c r="X240" s="2"/>
      <c r="Y240" s="33"/>
    </row>
    <row r="241" spans="2:25" hidden="1" x14ac:dyDescent="0.2">
      <c r="B241" s="12"/>
      <c r="C241" s="12"/>
      <c r="D241" s="42"/>
      <c r="E241" s="28"/>
      <c r="F241" s="2"/>
      <c r="G241" s="2"/>
      <c r="H241" s="2"/>
      <c r="I241" s="2"/>
      <c r="J241" s="2"/>
      <c r="K241" s="2"/>
      <c r="L241" s="12"/>
      <c r="M241" s="12"/>
      <c r="N241" s="12">
        <f t="shared" si="9"/>
        <v>0</v>
      </c>
      <c r="O241" s="12"/>
      <c r="P241" s="12">
        <f t="shared" si="8"/>
        <v>0</v>
      </c>
      <c r="Q241" s="2"/>
      <c r="R241" s="41"/>
      <c r="S241" s="2"/>
      <c r="T241" s="12"/>
      <c r="U241" s="12"/>
      <c r="V241" s="2"/>
      <c r="W241" s="2"/>
      <c r="X241" s="2"/>
      <c r="Y241" s="33"/>
    </row>
    <row r="242" spans="2:25" hidden="1" x14ac:dyDescent="0.2">
      <c r="B242" s="12"/>
      <c r="C242" s="12"/>
      <c r="D242" s="42"/>
      <c r="E242" s="28"/>
      <c r="F242" s="2"/>
      <c r="G242" s="2"/>
      <c r="H242" s="2"/>
      <c r="I242" s="2"/>
      <c r="J242" s="2"/>
      <c r="K242" s="2"/>
      <c r="L242" s="12"/>
      <c r="M242" s="12"/>
      <c r="N242" s="12">
        <f t="shared" si="9"/>
        <v>0</v>
      </c>
      <c r="O242" s="12"/>
      <c r="P242" s="12">
        <f t="shared" si="8"/>
        <v>0</v>
      </c>
      <c r="Q242" s="2"/>
      <c r="R242" s="41"/>
      <c r="S242" s="2"/>
      <c r="T242" s="12"/>
      <c r="U242" s="12"/>
      <c r="V242" s="2"/>
      <c r="W242" s="2"/>
      <c r="X242" s="2"/>
      <c r="Y242" s="33"/>
    </row>
    <row r="243" spans="2:25" hidden="1" x14ac:dyDescent="0.2">
      <c r="B243" s="12"/>
      <c r="C243" s="12"/>
      <c r="D243" s="42"/>
      <c r="E243" s="28"/>
      <c r="F243" s="2"/>
      <c r="G243" s="2"/>
      <c r="H243" s="2"/>
      <c r="I243" s="2"/>
      <c r="J243" s="2"/>
      <c r="K243" s="2"/>
      <c r="L243" s="12"/>
      <c r="M243" s="12"/>
      <c r="N243" s="12">
        <f t="shared" si="9"/>
        <v>0</v>
      </c>
      <c r="O243" s="12"/>
      <c r="P243" s="12">
        <f t="shared" si="8"/>
        <v>0</v>
      </c>
      <c r="Q243" s="2"/>
      <c r="R243" s="41"/>
      <c r="S243" s="2"/>
      <c r="T243" s="12"/>
      <c r="U243" s="12"/>
      <c r="V243" s="2"/>
      <c r="W243" s="2"/>
      <c r="X243" s="2"/>
      <c r="Y243" s="33"/>
    </row>
    <row r="244" spans="2:25" hidden="1" x14ac:dyDescent="0.2">
      <c r="B244" s="12"/>
      <c r="C244" s="12"/>
      <c r="D244" s="42"/>
      <c r="E244" s="28"/>
      <c r="F244" s="2"/>
      <c r="G244" s="2"/>
      <c r="H244" s="2"/>
      <c r="I244" s="2"/>
      <c r="J244" s="2"/>
      <c r="K244" s="2"/>
      <c r="L244" s="12"/>
      <c r="M244" s="12"/>
      <c r="N244" s="12">
        <f t="shared" si="9"/>
        <v>0</v>
      </c>
      <c r="O244" s="12"/>
      <c r="P244" s="12">
        <f t="shared" si="8"/>
        <v>0</v>
      </c>
      <c r="Q244" s="2"/>
      <c r="R244" s="41"/>
      <c r="S244" s="2"/>
      <c r="T244" s="12"/>
      <c r="U244" s="12"/>
      <c r="V244" s="2"/>
      <c r="W244" s="2"/>
      <c r="X244" s="2"/>
      <c r="Y244" s="33"/>
    </row>
    <row r="245" spans="2:25" hidden="1" x14ac:dyDescent="0.2">
      <c r="B245" s="12"/>
      <c r="C245" s="12"/>
      <c r="D245" s="42"/>
      <c r="E245" s="28"/>
      <c r="F245" s="2"/>
      <c r="G245" s="2"/>
      <c r="H245" s="2"/>
      <c r="I245" s="2"/>
      <c r="J245" s="2"/>
      <c r="K245" s="2"/>
      <c r="L245" s="12"/>
      <c r="M245" s="12"/>
      <c r="N245" s="12">
        <f t="shared" si="9"/>
        <v>0</v>
      </c>
      <c r="O245" s="12"/>
      <c r="P245" s="12">
        <f t="shared" si="8"/>
        <v>0</v>
      </c>
      <c r="Q245" s="2"/>
      <c r="R245" s="41"/>
      <c r="S245" s="2"/>
      <c r="T245" s="12"/>
      <c r="U245" s="12"/>
      <c r="V245" s="2"/>
      <c r="W245" s="2"/>
      <c r="X245" s="2"/>
      <c r="Y245" s="33"/>
    </row>
    <row r="246" spans="2:25" hidden="1" x14ac:dyDescent="0.2">
      <c r="B246" s="12"/>
      <c r="C246" s="12"/>
      <c r="D246" s="42"/>
      <c r="E246" s="28"/>
      <c r="F246" s="2"/>
      <c r="G246" s="2"/>
      <c r="H246" s="2"/>
      <c r="I246" s="2"/>
      <c r="J246" s="2"/>
      <c r="K246" s="2"/>
      <c r="L246" s="12"/>
      <c r="M246" s="12"/>
      <c r="N246" s="12">
        <f t="shared" si="9"/>
        <v>0</v>
      </c>
      <c r="O246" s="12"/>
      <c r="P246" s="12">
        <f t="shared" si="8"/>
        <v>0</v>
      </c>
      <c r="Q246" s="2"/>
      <c r="R246" s="41"/>
      <c r="S246" s="2"/>
      <c r="T246" s="12"/>
      <c r="U246" s="12"/>
      <c r="V246" s="2"/>
      <c r="W246" s="2"/>
      <c r="X246" s="2"/>
      <c r="Y246" s="33"/>
    </row>
    <row r="247" spans="2:25" hidden="1" x14ac:dyDescent="0.2">
      <c r="B247" s="12"/>
      <c r="C247" s="12"/>
      <c r="D247" s="42"/>
      <c r="E247" s="28"/>
      <c r="F247" s="2"/>
      <c r="G247" s="2"/>
      <c r="H247" s="2"/>
      <c r="I247" s="2"/>
      <c r="J247" s="2"/>
      <c r="K247" s="2"/>
      <c r="L247" s="12"/>
      <c r="M247" s="12"/>
      <c r="N247" s="12">
        <f t="shared" si="9"/>
        <v>0</v>
      </c>
      <c r="O247" s="12"/>
      <c r="P247" s="12">
        <f t="shared" si="8"/>
        <v>0</v>
      </c>
      <c r="Q247" s="2"/>
      <c r="R247" s="41"/>
      <c r="S247" s="2"/>
      <c r="T247" s="12"/>
      <c r="U247" s="12"/>
      <c r="V247" s="2"/>
      <c r="W247" s="2"/>
      <c r="X247" s="2"/>
      <c r="Y247" s="33"/>
    </row>
    <row r="248" spans="2:25" hidden="1" x14ac:dyDescent="0.2">
      <c r="B248" s="12"/>
      <c r="C248" s="12"/>
      <c r="D248" s="42"/>
      <c r="E248" s="28"/>
      <c r="F248" s="2"/>
      <c r="G248" s="2"/>
      <c r="H248" s="2"/>
      <c r="I248" s="2"/>
      <c r="J248" s="2"/>
      <c r="K248" s="2"/>
      <c r="L248" s="12"/>
      <c r="M248" s="12"/>
      <c r="N248" s="12">
        <f t="shared" si="9"/>
        <v>0</v>
      </c>
      <c r="O248" s="12"/>
      <c r="P248" s="12">
        <f t="shared" si="8"/>
        <v>0</v>
      </c>
      <c r="Q248" s="2"/>
      <c r="R248" s="41"/>
      <c r="S248" s="2"/>
      <c r="T248" s="12"/>
      <c r="U248" s="12"/>
      <c r="V248" s="2"/>
      <c r="W248" s="2"/>
      <c r="X248" s="2"/>
      <c r="Y248" s="33"/>
    </row>
    <row r="249" spans="2:25" hidden="1" x14ac:dyDescent="0.2">
      <c r="B249" s="12"/>
      <c r="C249" s="12"/>
      <c r="D249" s="42"/>
      <c r="E249" s="28"/>
      <c r="F249" s="2"/>
      <c r="G249" s="2"/>
      <c r="H249" s="2"/>
      <c r="I249" s="2"/>
      <c r="J249" s="2"/>
      <c r="K249" s="2"/>
      <c r="L249" s="12"/>
      <c r="M249" s="12"/>
      <c r="N249" s="12">
        <f t="shared" si="9"/>
        <v>0</v>
      </c>
      <c r="O249" s="12"/>
      <c r="P249" s="12">
        <f t="shared" si="8"/>
        <v>0</v>
      </c>
      <c r="Q249" s="2"/>
      <c r="R249" s="41"/>
      <c r="S249" s="2"/>
      <c r="T249" s="12"/>
      <c r="U249" s="12"/>
      <c r="V249" s="2"/>
      <c r="W249" s="2"/>
      <c r="X249" s="2"/>
      <c r="Y249" s="33"/>
    </row>
    <row r="250" spans="2:25" hidden="1" x14ac:dyDescent="0.2">
      <c r="B250" s="12"/>
      <c r="C250" s="12"/>
      <c r="D250" s="42"/>
      <c r="E250" s="28"/>
      <c r="F250" s="2"/>
      <c r="G250" s="2"/>
      <c r="H250" s="2"/>
      <c r="I250" s="2"/>
      <c r="J250" s="2"/>
      <c r="K250" s="2"/>
      <c r="L250" s="12"/>
      <c r="M250" s="12"/>
      <c r="N250" s="12">
        <f t="shared" si="9"/>
        <v>0</v>
      </c>
      <c r="O250" s="12"/>
      <c r="P250" s="12">
        <f t="shared" si="8"/>
        <v>0</v>
      </c>
      <c r="Q250" s="2"/>
      <c r="R250" s="41"/>
      <c r="S250" s="2"/>
      <c r="T250" s="12"/>
      <c r="U250" s="12"/>
      <c r="V250" s="2"/>
      <c r="W250" s="2"/>
      <c r="X250" s="2"/>
      <c r="Y250" s="33"/>
    </row>
    <row r="251" spans="2:25" hidden="1" x14ac:dyDescent="0.2">
      <c r="B251" s="12"/>
      <c r="C251" s="12"/>
      <c r="D251" s="42"/>
      <c r="E251" s="28"/>
      <c r="F251" s="2"/>
      <c r="G251" s="2"/>
      <c r="H251" s="2"/>
      <c r="I251" s="2"/>
      <c r="J251" s="2"/>
      <c r="K251" s="2"/>
      <c r="L251" s="12"/>
      <c r="M251" s="12"/>
      <c r="N251" s="12">
        <f t="shared" si="9"/>
        <v>0</v>
      </c>
      <c r="O251" s="12"/>
      <c r="P251" s="12">
        <f t="shared" si="8"/>
        <v>0</v>
      </c>
      <c r="Q251" s="2"/>
      <c r="R251" s="41"/>
      <c r="S251" s="2"/>
      <c r="T251" s="12"/>
      <c r="U251" s="12"/>
      <c r="V251" s="2"/>
      <c r="W251" s="2"/>
      <c r="X251" s="2"/>
      <c r="Y251" s="33"/>
    </row>
    <row r="252" spans="2:25" hidden="1" x14ac:dyDescent="0.2">
      <c r="B252" s="12"/>
      <c r="C252" s="12"/>
      <c r="D252" s="42"/>
      <c r="E252" s="28"/>
      <c r="F252" s="2"/>
      <c r="G252" s="2"/>
      <c r="H252" s="2"/>
      <c r="I252" s="2"/>
      <c r="J252" s="2"/>
      <c r="K252" s="2"/>
      <c r="L252" s="12"/>
      <c r="M252" s="12"/>
      <c r="N252" s="12">
        <f t="shared" si="9"/>
        <v>0</v>
      </c>
      <c r="O252" s="12"/>
      <c r="P252" s="12">
        <f t="shared" si="8"/>
        <v>0</v>
      </c>
      <c r="Q252" s="2"/>
      <c r="R252" s="41"/>
      <c r="S252" s="2"/>
      <c r="T252" s="12"/>
      <c r="U252" s="12"/>
      <c r="V252" s="2"/>
      <c r="W252" s="2"/>
      <c r="X252" s="2"/>
      <c r="Y252" s="33"/>
    </row>
    <row r="253" spans="2:25" hidden="1" x14ac:dyDescent="0.2">
      <c r="B253" s="12"/>
      <c r="C253" s="12"/>
      <c r="D253" s="42"/>
      <c r="E253" s="28"/>
      <c r="F253" s="2"/>
      <c r="G253" s="2"/>
      <c r="H253" s="2"/>
      <c r="I253" s="2"/>
      <c r="J253" s="2"/>
      <c r="K253" s="2"/>
      <c r="L253" s="12"/>
      <c r="M253" s="12"/>
      <c r="N253" s="12">
        <f t="shared" si="9"/>
        <v>0</v>
      </c>
      <c r="O253" s="12"/>
      <c r="P253" s="12">
        <f t="shared" si="8"/>
        <v>0</v>
      </c>
      <c r="Q253" s="2"/>
      <c r="R253" s="41"/>
      <c r="S253" s="2"/>
      <c r="T253" s="12"/>
      <c r="U253" s="12"/>
      <c r="V253" s="2"/>
      <c r="W253" s="2"/>
      <c r="X253" s="2"/>
      <c r="Y253" s="33"/>
    </row>
    <row r="254" spans="2:25" hidden="1" x14ac:dyDescent="0.2">
      <c r="B254" s="12"/>
      <c r="C254" s="12"/>
      <c r="D254" s="42"/>
      <c r="E254" s="28"/>
      <c r="F254" s="2"/>
      <c r="G254" s="2"/>
      <c r="H254" s="2"/>
      <c r="I254" s="2"/>
      <c r="J254" s="2"/>
      <c r="K254" s="2"/>
      <c r="L254" s="12"/>
      <c r="M254" s="12"/>
      <c r="N254" s="12">
        <f t="shared" si="9"/>
        <v>0</v>
      </c>
      <c r="O254" s="12"/>
      <c r="P254" s="12">
        <f t="shared" si="8"/>
        <v>0</v>
      </c>
      <c r="Q254" s="2"/>
      <c r="R254" s="41"/>
      <c r="S254" s="2"/>
      <c r="T254" s="12"/>
      <c r="U254" s="12"/>
      <c r="V254" s="2"/>
      <c r="W254" s="2"/>
      <c r="X254" s="2"/>
      <c r="Y254" s="33"/>
    </row>
    <row r="255" spans="2:25" hidden="1" x14ac:dyDescent="0.2">
      <c r="B255" s="12"/>
      <c r="C255" s="12"/>
      <c r="D255" s="42"/>
      <c r="E255" s="28"/>
      <c r="F255" s="2"/>
      <c r="G255" s="2"/>
      <c r="H255" s="2"/>
      <c r="I255" s="2"/>
      <c r="J255" s="2"/>
      <c r="K255" s="2"/>
      <c r="L255" s="12"/>
      <c r="M255" s="12"/>
      <c r="N255" s="12">
        <f t="shared" si="9"/>
        <v>0</v>
      </c>
      <c r="O255" s="12"/>
      <c r="P255" s="12">
        <f t="shared" si="8"/>
        <v>0</v>
      </c>
      <c r="Q255" s="2"/>
      <c r="R255" s="41"/>
      <c r="S255" s="2"/>
      <c r="T255" s="12"/>
      <c r="U255" s="12"/>
      <c r="V255" s="2"/>
      <c r="W255" s="2"/>
      <c r="X255" s="2"/>
      <c r="Y255" s="33"/>
    </row>
    <row r="256" spans="2:25" hidden="1" x14ac:dyDescent="0.2">
      <c r="B256" s="12"/>
      <c r="C256" s="12"/>
      <c r="D256" s="42"/>
      <c r="E256" s="28"/>
      <c r="F256" s="2"/>
      <c r="G256" s="2"/>
      <c r="H256" s="2"/>
      <c r="I256" s="2"/>
      <c r="J256" s="2"/>
      <c r="K256" s="2"/>
      <c r="L256" s="12"/>
      <c r="M256" s="12"/>
      <c r="N256" s="12">
        <f t="shared" si="9"/>
        <v>0</v>
      </c>
      <c r="O256" s="12"/>
      <c r="P256" s="12">
        <f t="shared" si="8"/>
        <v>0</v>
      </c>
      <c r="Q256" s="2"/>
      <c r="R256" s="41"/>
      <c r="S256" s="2"/>
      <c r="T256" s="12"/>
      <c r="U256" s="12"/>
      <c r="V256" s="2"/>
      <c r="W256" s="2"/>
      <c r="X256" s="2"/>
      <c r="Y256" s="33"/>
    </row>
    <row r="257" spans="2:25" hidden="1" x14ac:dyDescent="0.2">
      <c r="B257" s="12"/>
      <c r="C257" s="12"/>
      <c r="D257" s="42"/>
      <c r="E257" s="28"/>
      <c r="F257" s="2"/>
      <c r="G257" s="2"/>
      <c r="H257" s="2"/>
      <c r="I257" s="2"/>
      <c r="J257" s="2"/>
      <c r="K257" s="2"/>
      <c r="L257" s="12"/>
      <c r="M257" s="12"/>
      <c r="N257" s="12">
        <f t="shared" si="9"/>
        <v>0</v>
      </c>
      <c r="O257" s="12"/>
      <c r="P257" s="12">
        <f t="shared" si="8"/>
        <v>0</v>
      </c>
      <c r="Q257" s="2"/>
      <c r="R257" s="41"/>
      <c r="S257" s="2"/>
      <c r="T257" s="12"/>
      <c r="U257" s="12"/>
      <c r="V257" s="2"/>
      <c r="W257" s="2"/>
      <c r="X257" s="2"/>
      <c r="Y257" s="33"/>
    </row>
    <row r="258" spans="2:25" hidden="1" x14ac:dyDescent="0.2">
      <c r="B258" s="12"/>
      <c r="C258" s="12"/>
      <c r="D258" s="42"/>
      <c r="E258" s="28"/>
      <c r="F258" s="2"/>
      <c r="G258" s="2"/>
      <c r="H258" s="2"/>
      <c r="I258" s="2"/>
      <c r="J258" s="2"/>
      <c r="K258" s="2"/>
      <c r="L258" s="12"/>
      <c r="M258" s="12"/>
      <c r="N258" s="12">
        <f t="shared" si="9"/>
        <v>0</v>
      </c>
      <c r="O258" s="12"/>
      <c r="P258" s="12">
        <f t="shared" si="8"/>
        <v>0</v>
      </c>
      <c r="Q258" s="2"/>
      <c r="R258" s="41"/>
      <c r="S258" s="2"/>
      <c r="T258" s="12"/>
      <c r="U258" s="12"/>
      <c r="V258" s="2"/>
      <c r="W258" s="2"/>
      <c r="X258" s="2"/>
      <c r="Y258" s="33"/>
    </row>
    <row r="259" spans="2:25" hidden="1" x14ac:dyDescent="0.2">
      <c r="B259" s="12"/>
      <c r="C259" s="12"/>
      <c r="D259" s="42"/>
      <c r="E259" s="28"/>
      <c r="F259" s="2"/>
      <c r="G259" s="2"/>
      <c r="H259" s="2"/>
      <c r="I259" s="2"/>
      <c r="J259" s="2"/>
      <c r="K259" s="2"/>
      <c r="L259" s="12"/>
      <c r="M259" s="12"/>
      <c r="N259" s="12">
        <f t="shared" si="9"/>
        <v>0</v>
      </c>
      <c r="O259" s="12"/>
      <c r="P259" s="12">
        <f t="shared" si="8"/>
        <v>0</v>
      </c>
      <c r="Q259" s="2"/>
      <c r="R259" s="41"/>
      <c r="S259" s="2"/>
      <c r="T259" s="12"/>
      <c r="U259" s="12"/>
      <c r="V259" s="2"/>
      <c r="W259" s="2"/>
      <c r="X259" s="2"/>
      <c r="Y259" s="33"/>
    </row>
    <row r="260" spans="2:25" hidden="1" x14ac:dyDescent="0.2">
      <c r="B260" s="12"/>
      <c r="C260" s="12"/>
      <c r="D260" s="42"/>
      <c r="E260" s="28"/>
      <c r="F260" s="2"/>
      <c r="G260" s="2"/>
      <c r="H260" s="2"/>
      <c r="I260" s="2"/>
      <c r="J260" s="2"/>
      <c r="K260" s="2"/>
      <c r="L260" s="12"/>
      <c r="M260" s="12"/>
      <c r="N260" s="12">
        <f t="shared" si="9"/>
        <v>0</v>
      </c>
      <c r="O260" s="12"/>
      <c r="P260" s="12">
        <f t="shared" si="8"/>
        <v>0</v>
      </c>
      <c r="Q260" s="2"/>
      <c r="R260" s="41"/>
      <c r="S260" s="2"/>
      <c r="T260" s="12"/>
      <c r="U260" s="12"/>
      <c r="V260" s="2"/>
      <c r="W260" s="2"/>
      <c r="X260" s="2"/>
      <c r="Y260" s="33"/>
    </row>
    <row r="261" spans="2:25" hidden="1" x14ac:dyDescent="0.2">
      <c r="B261" s="12"/>
      <c r="C261" s="12"/>
      <c r="D261" s="42"/>
      <c r="E261" s="28"/>
      <c r="F261" s="2"/>
      <c r="G261" s="2"/>
      <c r="H261" s="2"/>
      <c r="I261" s="2"/>
      <c r="J261" s="2"/>
      <c r="K261" s="2"/>
      <c r="L261" s="12"/>
      <c r="M261" s="12"/>
      <c r="N261" s="12">
        <f t="shared" si="9"/>
        <v>0</v>
      </c>
      <c r="O261" s="12"/>
      <c r="P261" s="12">
        <f t="shared" si="8"/>
        <v>0</v>
      </c>
      <c r="Q261" s="2"/>
      <c r="R261" s="41"/>
      <c r="S261" s="2"/>
      <c r="T261" s="12"/>
      <c r="U261" s="12"/>
      <c r="V261" s="2"/>
      <c r="W261" s="2"/>
      <c r="X261" s="2"/>
      <c r="Y261" s="33"/>
    </row>
    <row r="262" spans="2:25" hidden="1" x14ac:dyDescent="0.2">
      <c r="B262" s="12"/>
      <c r="C262" s="12"/>
      <c r="D262" s="42"/>
      <c r="E262" s="28"/>
      <c r="F262" s="2"/>
      <c r="G262" s="2"/>
      <c r="H262" s="2"/>
      <c r="I262" s="2"/>
      <c r="J262" s="2"/>
      <c r="K262" s="2"/>
      <c r="L262" s="12"/>
      <c r="M262" s="12"/>
      <c r="N262" s="12">
        <f t="shared" si="9"/>
        <v>0</v>
      </c>
      <c r="O262" s="12"/>
      <c r="P262" s="12">
        <f t="shared" si="8"/>
        <v>0</v>
      </c>
      <c r="Q262" s="2"/>
      <c r="R262" s="41"/>
      <c r="S262" s="2"/>
      <c r="T262" s="12"/>
      <c r="U262" s="12"/>
      <c r="V262" s="2"/>
      <c r="W262" s="2"/>
      <c r="X262" s="2"/>
      <c r="Y262" s="33"/>
    </row>
    <row r="263" spans="2:25" hidden="1" x14ac:dyDescent="0.2">
      <c r="B263" s="12"/>
      <c r="C263" s="12"/>
      <c r="D263" s="42"/>
      <c r="E263" s="28"/>
      <c r="F263" s="2"/>
      <c r="G263" s="2"/>
      <c r="H263" s="2"/>
      <c r="I263" s="2"/>
      <c r="J263" s="2"/>
      <c r="K263" s="2"/>
      <c r="L263" s="12"/>
      <c r="M263" s="12"/>
      <c r="N263" s="12">
        <f t="shared" si="9"/>
        <v>0</v>
      </c>
      <c r="O263" s="12"/>
      <c r="P263" s="12">
        <f t="shared" si="8"/>
        <v>0</v>
      </c>
      <c r="Q263" s="2"/>
      <c r="R263" s="41"/>
      <c r="S263" s="2"/>
      <c r="T263" s="12"/>
      <c r="U263" s="12"/>
      <c r="V263" s="2"/>
      <c r="W263" s="2"/>
      <c r="X263" s="2"/>
      <c r="Y263" s="33"/>
    </row>
    <row r="264" spans="2:25" hidden="1" x14ac:dyDescent="0.2">
      <c r="B264" s="12"/>
      <c r="C264" s="12"/>
      <c r="D264" s="42"/>
      <c r="E264" s="28"/>
      <c r="F264" s="2"/>
      <c r="G264" s="2"/>
      <c r="H264" s="2"/>
      <c r="I264" s="2"/>
      <c r="J264" s="2"/>
      <c r="K264" s="2"/>
      <c r="L264" s="12"/>
      <c r="M264" s="12"/>
      <c r="N264" s="12">
        <f t="shared" si="9"/>
        <v>0</v>
      </c>
      <c r="O264" s="12"/>
      <c r="P264" s="12">
        <f t="shared" si="8"/>
        <v>0</v>
      </c>
      <c r="Q264" s="2"/>
      <c r="R264" s="41"/>
      <c r="S264" s="2"/>
      <c r="T264" s="12"/>
      <c r="U264" s="12"/>
      <c r="V264" s="2"/>
      <c r="W264" s="2"/>
      <c r="X264" s="2"/>
      <c r="Y264" s="33"/>
    </row>
    <row r="265" spans="2:25" hidden="1" x14ac:dyDescent="0.2">
      <c r="B265" s="12"/>
      <c r="C265" s="12"/>
      <c r="D265" s="42"/>
      <c r="E265" s="28"/>
      <c r="F265" s="2"/>
      <c r="G265" s="2"/>
      <c r="H265" s="2"/>
      <c r="I265" s="2"/>
      <c r="J265" s="2"/>
      <c r="K265" s="2"/>
      <c r="L265" s="12"/>
      <c r="M265" s="12"/>
      <c r="N265" s="12">
        <f t="shared" si="9"/>
        <v>0</v>
      </c>
      <c r="O265" s="12"/>
      <c r="P265" s="12">
        <f t="shared" si="8"/>
        <v>0</v>
      </c>
      <c r="Q265" s="2"/>
      <c r="R265" s="41"/>
      <c r="S265" s="2"/>
      <c r="T265" s="12"/>
      <c r="U265" s="12"/>
      <c r="V265" s="2"/>
      <c r="W265" s="2"/>
      <c r="X265" s="2"/>
      <c r="Y265" s="33"/>
    </row>
    <row r="266" spans="2:25" hidden="1" x14ac:dyDescent="0.2">
      <c r="B266" s="12"/>
      <c r="C266" s="12"/>
      <c r="D266" s="42"/>
      <c r="E266" s="28"/>
      <c r="F266" s="2"/>
      <c r="G266" s="2"/>
      <c r="H266" s="2"/>
      <c r="I266" s="2"/>
      <c r="J266" s="2"/>
      <c r="K266" s="2"/>
      <c r="L266" s="12"/>
      <c r="M266" s="12"/>
      <c r="N266" s="12">
        <f t="shared" si="9"/>
        <v>0</v>
      </c>
      <c r="O266" s="12"/>
      <c r="P266" s="12">
        <f t="shared" ref="P266:P328" si="10">O266</f>
        <v>0</v>
      </c>
      <c r="Q266" s="2"/>
      <c r="R266" s="41"/>
      <c r="S266" s="2"/>
      <c r="T266" s="12"/>
      <c r="U266" s="12"/>
      <c r="V266" s="2"/>
      <c r="W266" s="2"/>
      <c r="X266" s="2"/>
      <c r="Y266" s="33"/>
    </row>
    <row r="267" spans="2:25" hidden="1" x14ac:dyDescent="0.2">
      <c r="B267" s="12"/>
      <c r="C267" s="12"/>
      <c r="D267" s="42"/>
      <c r="E267" s="28"/>
      <c r="F267" s="2"/>
      <c r="G267" s="2"/>
      <c r="H267" s="2"/>
      <c r="I267" s="2"/>
      <c r="J267" s="2"/>
      <c r="K267" s="2"/>
      <c r="L267" s="12"/>
      <c r="M267" s="12"/>
      <c r="N267" s="12">
        <f t="shared" si="9"/>
        <v>0</v>
      </c>
      <c r="O267" s="12"/>
      <c r="P267" s="12">
        <f t="shared" si="10"/>
        <v>0</v>
      </c>
      <c r="Q267" s="2"/>
      <c r="R267" s="41"/>
      <c r="S267" s="2"/>
      <c r="T267" s="12"/>
      <c r="U267" s="12"/>
      <c r="V267" s="2"/>
      <c r="W267" s="2"/>
      <c r="X267" s="2"/>
      <c r="Y267" s="33"/>
    </row>
    <row r="268" spans="2:25" hidden="1" x14ac:dyDescent="0.2">
      <c r="B268" s="12"/>
      <c r="C268" s="12"/>
      <c r="D268" s="42"/>
      <c r="E268" s="28"/>
      <c r="F268" s="2"/>
      <c r="G268" s="2"/>
      <c r="H268" s="2"/>
      <c r="I268" s="2"/>
      <c r="J268" s="2"/>
      <c r="K268" s="2"/>
      <c r="L268" s="12"/>
      <c r="M268" s="12"/>
      <c r="N268" s="12">
        <f t="shared" si="9"/>
        <v>0</v>
      </c>
      <c r="O268" s="12"/>
      <c r="P268" s="12">
        <f t="shared" si="10"/>
        <v>0</v>
      </c>
      <c r="Q268" s="2"/>
      <c r="R268" s="41"/>
      <c r="S268" s="2"/>
      <c r="T268" s="12"/>
      <c r="U268" s="12"/>
      <c r="V268" s="2"/>
      <c r="W268" s="2"/>
      <c r="X268" s="2"/>
      <c r="Y268" s="33"/>
    </row>
    <row r="269" spans="2:25" hidden="1" x14ac:dyDescent="0.2">
      <c r="B269" s="12"/>
      <c r="C269" s="12"/>
      <c r="D269" s="42"/>
      <c r="E269" s="28"/>
      <c r="F269" s="2"/>
      <c r="G269" s="2"/>
      <c r="H269" s="2"/>
      <c r="I269" s="2"/>
      <c r="J269" s="2"/>
      <c r="K269" s="2"/>
      <c r="L269" s="12"/>
      <c r="M269" s="12"/>
      <c r="N269" s="12">
        <f t="shared" si="9"/>
        <v>0</v>
      </c>
      <c r="O269" s="12"/>
      <c r="P269" s="12">
        <f t="shared" si="10"/>
        <v>0</v>
      </c>
      <c r="Q269" s="2"/>
      <c r="R269" s="41"/>
      <c r="S269" s="2"/>
      <c r="T269" s="12"/>
      <c r="U269" s="12"/>
      <c r="V269" s="2"/>
      <c r="W269" s="2"/>
      <c r="X269" s="2"/>
      <c r="Y269" s="33"/>
    </row>
    <row r="270" spans="2:25" hidden="1" x14ac:dyDescent="0.2">
      <c r="B270" s="12"/>
      <c r="C270" s="12"/>
      <c r="D270" s="42"/>
      <c r="E270" s="28"/>
      <c r="F270" s="2"/>
      <c r="G270" s="2"/>
      <c r="H270" s="2"/>
      <c r="I270" s="2"/>
      <c r="J270" s="2"/>
      <c r="K270" s="2"/>
      <c r="L270" s="12"/>
      <c r="M270" s="12"/>
      <c r="N270" s="12">
        <f t="shared" si="9"/>
        <v>0</v>
      </c>
      <c r="O270" s="12"/>
      <c r="P270" s="12">
        <f t="shared" si="10"/>
        <v>0</v>
      </c>
      <c r="Q270" s="2"/>
      <c r="R270" s="41"/>
      <c r="S270" s="2"/>
      <c r="T270" s="12"/>
      <c r="U270" s="12"/>
      <c r="V270" s="2"/>
      <c r="W270" s="2"/>
      <c r="X270" s="2"/>
      <c r="Y270" s="33"/>
    </row>
    <row r="271" spans="2:25" hidden="1" x14ac:dyDescent="0.2">
      <c r="B271" s="12"/>
      <c r="C271" s="12"/>
      <c r="D271" s="42"/>
      <c r="E271" s="28"/>
      <c r="F271" s="2"/>
      <c r="G271" s="2"/>
      <c r="H271" s="2"/>
      <c r="I271" s="2"/>
      <c r="J271" s="2"/>
      <c r="K271" s="2"/>
      <c r="L271" s="12"/>
      <c r="M271" s="12"/>
      <c r="N271" s="12">
        <f t="shared" si="9"/>
        <v>0</v>
      </c>
      <c r="O271" s="12"/>
      <c r="P271" s="12">
        <f t="shared" si="10"/>
        <v>0</v>
      </c>
      <c r="Q271" s="2"/>
      <c r="R271" s="41"/>
      <c r="S271" s="2"/>
      <c r="T271" s="12"/>
      <c r="U271" s="12"/>
      <c r="V271" s="2"/>
      <c r="W271" s="2"/>
      <c r="X271" s="2"/>
      <c r="Y271" s="33"/>
    </row>
    <row r="272" spans="2:25" hidden="1" x14ac:dyDescent="0.2">
      <c r="B272" s="12"/>
      <c r="C272" s="12"/>
      <c r="D272" s="42"/>
      <c r="E272" s="28"/>
      <c r="F272" s="2"/>
      <c r="G272" s="2"/>
      <c r="H272" s="2"/>
      <c r="I272" s="2"/>
      <c r="J272" s="2"/>
      <c r="K272" s="2"/>
      <c r="L272" s="12"/>
      <c r="M272" s="12"/>
      <c r="N272" s="12">
        <f t="shared" ref="N272:N328" si="11">M272</f>
        <v>0</v>
      </c>
      <c r="O272" s="12"/>
      <c r="P272" s="12">
        <f t="shared" si="10"/>
        <v>0</v>
      </c>
      <c r="Q272" s="2"/>
      <c r="R272" s="41"/>
      <c r="S272" s="2"/>
      <c r="T272" s="12"/>
      <c r="U272" s="12"/>
      <c r="V272" s="2"/>
      <c r="W272" s="2"/>
      <c r="X272" s="2"/>
      <c r="Y272" s="33"/>
    </row>
    <row r="273" spans="2:25" hidden="1" x14ac:dyDescent="0.2">
      <c r="B273" s="12"/>
      <c r="C273" s="12"/>
      <c r="D273" s="42"/>
      <c r="E273" s="28"/>
      <c r="F273" s="2"/>
      <c r="G273" s="2"/>
      <c r="H273" s="2"/>
      <c r="I273" s="2"/>
      <c r="J273" s="2"/>
      <c r="K273" s="2"/>
      <c r="L273" s="12"/>
      <c r="M273" s="12"/>
      <c r="N273" s="12">
        <f t="shared" si="11"/>
        <v>0</v>
      </c>
      <c r="O273" s="12"/>
      <c r="P273" s="12">
        <f t="shared" si="10"/>
        <v>0</v>
      </c>
      <c r="Q273" s="2"/>
      <c r="R273" s="41"/>
      <c r="S273" s="2"/>
      <c r="T273" s="12"/>
      <c r="U273" s="12"/>
      <c r="V273" s="2"/>
      <c r="W273" s="2"/>
      <c r="X273" s="2"/>
      <c r="Y273" s="33"/>
    </row>
    <row r="274" spans="2:25" hidden="1" x14ac:dyDescent="0.2">
      <c r="B274" s="12"/>
      <c r="C274" s="12"/>
      <c r="D274" s="42"/>
      <c r="E274" s="28"/>
      <c r="F274" s="2"/>
      <c r="G274" s="2"/>
      <c r="H274" s="2"/>
      <c r="I274" s="2"/>
      <c r="J274" s="2"/>
      <c r="K274" s="2"/>
      <c r="L274" s="12"/>
      <c r="M274" s="12"/>
      <c r="N274" s="12">
        <f t="shared" si="11"/>
        <v>0</v>
      </c>
      <c r="O274" s="12"/>
      <c r="P274" s="12">
        <f t="shared" si="10"/>
        <v>0</v>
      </c>
      <c r="Q274" s="2"/>
      <c r="R274" s="41"/>
      <c r="S274" s="2"/>
      <c r="T274" s="12"/>
      <c r="U274" s="12"/>
      <c r="V274" s="2"/>
      <c r="W274" s="2"/>
      <c r="X274" s="2"/>
      <c r="Y274" s="33"/>
    </row>
    <row r="275" spans="2:25" hidden="1" x14ac:dyDescent="0.2">
      <c r="B275" s="12"/>
      <c r="C275" s="12"/>
      <c r="D275" s="42"/>
      <c r="E275" s="28"/>
      <c r="F275" s="2"/>
      <c r="G275" s="2"/>
      <c r="H275" s="2"/>
      <c r="I275" s="2"/>
      <c r="J275" s="2"/>
      <c r="K275" s="2"/>
      <c r="L275" s="12"/>
      <c r="M275" s="12"/>
      <c r="N275" s="12">
        <f t="shared" si="11"/>
        <v>0</v>
      </c>
      <c r="O275" s="12"/>
      <c r="P275" s="12">
        <f t="shared" si="10"/>
        <v>0</v>
      </c>
      <c r="Q275" s="2"/>
      <c r="R275" s="41"/>
      <c r="S275" s="2"/>
      <c r="T275" s="12"/>
      <c r="U275" s="12"/>
      <c r="V275" s="2"/>
      <c r="W275" s="2"/>
      <c r="X275" s="2"/>
      <c r="Y275" s="33"/>
    </row>
    <row r="276" spans="2:25" hidden="1" x14ac:dyDescent="0.2">
      <c r="B276" s="12"/>
      <c r="C276" s="12"/>
      <c r="D276" s="42"/>
      <c r="E276" s="28"/>
      <c r="F276" s="2"/>
      <c r="G276" s="2"/>
      <c r="H276" s="2"/>
      <c r="I276" s="2"/>
      <c r="J276" s="2"/>
      <c r="K276" s="2"/>
      <c r="L276" s="12"/>
      <c r="M276" s="12"/>
      <c r="N276" s="12">
        <f t="shared" si="11"/>
        <v>0</v>
      </c>
      <c r="O276" s="12"/>
      <c r="P276" s="12">
        <f t="shared" si="10"/>
        <v>0</v>
      </c>
      <c r="Q276" s="2"/>
      <c r="R276" s="41"/>
      <c r="S276" s="2"/>
      <c r="T276" s="12"/>
      <c r="U276" s="12"/>
      <c r="V276" s="2"/>
      <c r="W276" s="2"/>
      <c r="X276" s="2"/>
      <c r="Y276" s="33"/>
    </row>
    <row r="277" spans="2:25" hidden="1" x14ac:dyDescent="0.2">
      <c r="B277" s="12"/>
      <c r="C277" s="12"/>
      <c r="D277" s="42"/>
      <c r="E277" s="28"/>
      <c r="F277" s="2"/>
      <c r="G277" s="2"/>
      <c r="H277" s="2"/>
      <c r="I277" s="2"/>
      <c r="J277" s="2"/>
      <c r="K277" s="2"/>
      <c r="L277" s="12"/>
      <c r="M277" s="12"/>
      <c r="N277" s="12">
        <f t="shared" si="11"/>
        <v>0</v>
      </c>
      <c r="O277" s="12"/>
      <c r="P277" s="12">
        <f t="shared" si="10"/>
        <v>0</v>
      </c>
      <c r="Q277" s="2"/>
      <c r="R277" s="41"/>
      <c r="S277" s="2"/>
      <c r="T277" s="12"/>
      <c r="U277" s="12"/>
      <c r="V277" s="2"/>
      <c r="W277" s="2"/>
      <c r="X277" s="2"/>
      <c r="Y277" s="33"/>
    </row>
    <row r="278" spans="2:25" hidden="1" x14ac:dyDescent="0.2">
      <c r="B278" s="12"/>
      <c r="C278" s="12"/>
      <c r="D278" s="42"/>
      <c r="E278" s="28"/>
      <c r="F278" s="2"/>
      <c r="G278" s="2"/>
      <c r="H278" s="2"/>
      <c r="I278" s="2"/>
      <c r="J278" s="2"/>
      <c r="K278" s="2"/>
      <c r="L278" s="12"/>
      <c r="M278" s="12"/>
      <c r="N278" s="12">
        <f t="shared" si="11"/>
        <v>0</v>
      </c>
      <c r="O278" s="12"/>
      <c r="P278" s="12">
        <f t="shared" si="10"/>
        <v>0</v>
      </c>
      <c r="Q278" s="2"/>
      <c r="R278" s="41"/>
      <c r="S278" s="2"/>
      <c r="T278" s="12"/>
      <c r="U278" s="12"/>
      <c r="V278" s="2"/>
      <c r="W278" s="2"/>
      <c r="X278" s="2"/>
      <c r="Y278" s="33"/>
    </row>
    <row r="279" spans="2:25" hidden="1" x14ac:dyDescent="0.2">
      <c r="B279" s="12"/>
      <c r="C279" s="12"/>
      <c r="D279" s="42"/>
      <c r="E279" s="28"/>
      <c r="F279" s="2"/>
      <c r="G279" s="2"/>
      <c r="H279" s="2"/>
      <c r="I279" s="2"/>
      <c r="J279" s="2"/>
      <c r="K279" s="2"/>
      <c r="L279" s="12"/>
      <c r="M279" s="12"/>
      <c r="N279" s="12">
        <f t="shared" si="11"/>
        <v>0</v>
      </c>
      <c r="O279" s="12"/>
      <c r="P279" s="12">
        <f t="shared" si="10"/>
        <v>0</v>
      </c>
      <c r="Q279" s="2"/>
      <c r="R279" s="41"/>
      <c r="S279" s="2"/>
      <c r="T279" s="12"/>
      <c r="U279" s="12"/>
      <c r="V279" s="2"/>
      <c r="W279" s="2"/>
      <c r="X279" s="2"/>
      <c r="Y279" s="33"/>
    </row>
    <row r="280" spans="2:25" hidden="1" x14ac:dyDescent="0.2">
      <c r="B280" s="12"/>
      <c r="C280" s="12"/>
      <c r="D280" s="42"/>
      <c r="E280" s="28"/>
      <c r="F280" s="2"/>
      <c r="G280" s="2"/>
      <c r="H280" s="2"/>
      <c r="I280" s="2"/>
      <c r="J280" s="2"/>
      <c r="K280" s="2"/>
      <c r="L280" s="12"/>
      <c r="M280" s="12"/>
      <c r="N280" s="12">
        <f t="shared" si="11"/>
        <v>0</v>
      </c>
      <c r="O280" s="12"/>
      <c r="P280" s="12">
        <f t="shared" si="10"/>
        <v>0</v>
      </c>
      <c r="Q280" s="2"/>
      <c r="R280" s="41"/>
      <c r="S280" s="2"/>
      <c r="T280" s="12"/>
      <c r="U280" s="12"/>
      <c r="V280" s="2"/>
      <c r="W280" s="2"/>
      <c r="X280" s="2"/>
      <c r="Y280" s="33"/>
    </row>
    <row r="281" spans="2:25" hidden="1" x14ac:dyDescent="0.2">
      <c r="B281" s="12"/>
      <c r="C281" s="12"/>
      <c r="D281" s="42"/>
      <c r="E281" s="28"/>
      <c r="F281" s="2"/>
      <c r="G281" s="2"/>
      <c r="H281" s="2"/>
      <c r="I281" s="2"/>
      <c r="J281" s="2"/>
      <c r="K281" s="2"/>
      <c r="L281" s="12"/>
      <c r="M281" s="12"/>
      <c r="N281" s="12">
        <f t="shared" si="11"/>
        <v>0</v>
      </c>
      <c r="O281" s="12"/>
      <c r="P281" s="12">
        <f t="shared" si="10"/>
        <v>0</v>
      </c>
      <c r="Q281" s="2"/>
      <c r="R281" s="41"/>
      <c r="S281" s="2"/>
      <c r="T281" s="12"/>
      <c r="U281" s="12"/>
      <c r="V281" s="2"/>
      <c r="W281" s="2"/>
      <c r="X281" s="2"/>
      <c r="Y281" s="33"/>
    </row>
    <row r="282" spans="2:25" hidden="1" x14ac:dyDescent="0.2">
      <c r="B282" s="12"/>
      <c r="C282" s="12"/>
      <c r="D282" s="42"/>
      <c r="E282" s="28"/>
      <c r="F282" s="2"/>
      <c r="G282" s="2"/>
      <c r="H282" s="2"/>
      <c r="I282" s="2"/>
      <c r="J282" s="2"/>
      <c r="K282" s="2"/>
      <c r="L282" s="12"/>
      <c r="M282" s="12"/>
      <c r="N282" s="12">
        <f t="shared" si="11"/>
        <v>0</v>
      </c>
      <c r="O282" s="12"/>
      <c r="P282" s="12">
        <f t="shared" si="10"/>
        <v>0</v>
      </c>
      <c r="Q282" s="2"/>
      <c r="R282" s="41"/>
      <c r="S282" s="2"/>
      <c r="T282" s="12"/>
      <c r="U282" s="12"/>
      <c r="V282" s="2"/>
      <c r="W282" s="2"/>
      <c r="X282" s="2"/>
      <c r="Y282" s="33"/>
    </row>
    <row r="283" spans="2:25" hidden="1" x14ac:dyDescent="0.2">
      <c r="B283" s="12"/>
      <c r="C283" s="12"/>
      <c r="D283" s="42"/>
      <c r="E283" s="28"/>
      <c r="F283" s="2"/>
      <c r="G283" s="2"/>
      <c r="H283" s="2"/>
      <c r="I283" s="2"/>
      <c r="J283" s="2"/>
      <c r="K283" s="2"/>
      <c r="L283" s="12"/>
      <c r="M283" s="12"/>
      <c r="N283" s="12">
        <f t="shared" si="11"/>
        <v>0</v>
      </c>
      <c r="O283" s="12"/>
      <c r="P283" s="12">
        <f t="shared" si="10"/>
        <v>0</v>
      </c>
      <c r="Q283" s="2"/>
      <c r="R283" s="41"/>
      <c r="S283" s="2"/>
      <c r="T283" s="12"/>
      <c r="U283" s="12"/>
      <c r="V283" s="2"/>
      <c r="W283" s="2"/>
      <c r="X283" s="2"/>
      <c r="Y283" s="33"/>
    </row>
    <row r="284" spans="2:25" hidden="1" x14ac:dyDescent="0.2">
      <c r="B284" s="12"/>
      <c r="C284" s="12"/>
      <c r="D284" s="42"/>
      <c r="E284" s="28"/>
      <c r="F284" s="2"/>
      <c r="G284" s="2"/>
      <c r="H284" s="2"/>
      <c r="I284" s="2"/>
      <c r="J284" s="2"/>
      <c r="K284" s="2"/>
      <c r="L284" s="12"/>
      <c r="M284" s="12"/>
      <c r="N284" s="12">
        <f t="shared" si="11"/>
        <v>0</v>
      </c>
      <c r="O284" s="12"/>
      <c r="P284" s="12">
        <f t="shared" si="10"/>
        <v>0</v>
      </c>
      <c r="Q284" s="2"/>
      <c r="R284" s="41"/>
      <c r="S284" s="2"/>
      <c r="T284" s="12"/>
      <c r="U284" s="12"/>
      <c r="V284" s="2"/>
      <c r="W284" s="2"/>
      <c r="X284" s="2"/>
      <c r="Y284" s="33"/>
    </row>
    <row r="285" spans="2:25" hidden="1" x14ac:dyDescent="0.2">
      <c r="B285" s="12"/>
      <c r="C285" s="12"/>
      <c r="D285" s="42"/>
      <c r="E285" s="28"/>
      <c r="F285" s="2"/>
      <c r="G285" s="2"/>
      <c r="H285" s="2"/>
      <c r="I285" s="2"/>
      <c r="J285" s="2"/>
      <c r="K285" s="2"/>
      <c r="L285" s="12"/>
      <c r="M285" s="12"/>
      <c r="N285" s="12">
        <f t="shared" si="11"/>
        <v>0</v>
      </c>
      <c r="O285" s="12"/>
      <c r="P285" s="12">
        <f t="shared" si="10"/>
        <v>0</v>
      </c>
      <c r="Q285" s="2"/>
      <c r="R285" s="41"/>
      <c r="S285" s="2"/>
      <c r="T285" s="12"/>
      <c r="U285" s="12"/>
      <c r="V285" s="2"/>
      <c r="W285" s="2"/>
      <c r="X285" s="2"/>
      <c r="Y285" s="33"/>
    </row>
    <row r="286" spans="2:25" hidden="1" x14ac:dyDescent="0.2">
      <c r="B286" s="12"/>
      <c r="C286" s="12"/>
      <c r="D286" s="42"/>
      <c r="E286" s="28"/>
      <c r="F286" s="2"/>
      <c r="G286" s="2"/>
      <c r="H286" s="2"/>
      <c r="I286" s="2"/>
      <c r="J286" s="2"/>
      <c r="K286" s="2"/>
      <c r="L286" s="12"/>
      <c r="M286" s="12"/>
      <c r="N286" s="12">
        <f t="shared" si="11"/>
        <v>0</v>
      </c>
      <c r="O286" s="12"/>
      <c r="P286" s="12">
        <f t="shared" si="10"/>
        <v>0</v>
      </c>
      <c r="Q286" s="2"/>
      <c r="R286" s="41"/>
      <c r="S286" s="2"/>
      <c r="T286" s="12"/>
      <c r="U286" s="12"/>
      <c r="V286" s="2"/>
      <c r="W286" s="2"/>
      <c r="X286" s="2"/>
      <c r="Y286" s="33"/>
    </row>
    <row r="287" spans="2:25" hidden="1" x14ac:dyDescent="0.2">
      <c r="B287" s="12"/>
      <c r="C287" s="12"/>
      <c r="D287" s="42"/>
      <c r="E287" s="28"/>
      <c r="F287" s="2"/>
      <c r="G287" s="2"/>
      <c r="H287" s="2"/>
      <c r="I287" s="2"/>
      <c r="J287" s="2"/>
      <c r="K287" s="2"/>
      <c r="L287" s="12"/>
      <c r="M287" s="12"/>
      <c r="N287" s="12">
        <f t="shared" si="11"/>
        <v>0</v>
      </c>
      <c r="O287" s="12"/>
      <c r="P287" s="12">
        <f t="shared" si="10"/>
        <v>0</v>
      </c>
      <c r="Q287" s="2"/>
      <c r="R287" s="41"/>
      <c r="S287" s="2"/>
      <c r="T287" s="12"/>
      <c r="U287" s="12"/>
      <c r="V287" s="2"/>
      <c r="W287" s="2"/>
      <c r="X287" s="2"/>
      <c r="Y287" s="33"/>
    </row>
    <row r="288" spans="2:25" hidden="1" x14ac:dyDescent="0.2">
      <c r="B288" s="12"/>
      <c r="C288" s="12"/>
      <c r="D288" s="42"/>
      <c r="E288" s="28"/>
      <c r="F288" s="2"/>
      <c r="G288" s="2"/>
      <c r="H288" s="2"/>
      <c r="I288" s="2"/>
      <c r="J288" s="2"/>
      <c r="K288" s="2"/>
      <c r="L288" s="12"/>
      <c r="M288" s="12"/>
      <c r="N288" s="12">
        <f t="shared" si="11"/>
        <v>0</v>
      </c>
      <c r="O288" s="12"/>
      <c r="P288" s="12">
        <f t="shared" si="10"/>
        <v>0</v>
      </c>
      <c r="Q288" s="2"/>
      <c r="R288" s="41"/>
      <c r="S288" s="2"/>
      <c r="T288" s="12"/>
      <c r="U288" s="12"/>
      <c r="V288" s="2"/>
      <c r="W288" s="2"/>
      <c r="X288" s="2"/>
      <c r="Y288" s="33"/>
    </row>
    <row r="289" spans="2:25" hidden="1" x14ac:dyDescent="0.2">
      <c r="B289" s="12"/>
      <c r="C289" s="12"/>
      <c r="D289" s="42"/>
      <c r="E289" s="28"/>
      <c r="F289" s="2"/>
      <c r="G289" s="2"/>
      <c r="H289" s="2"/>
      <c r="I289" s="2"/>
      <c r="J289" s="2"/>
      <c r="K289" s="2"/>
      <c r="L289" s="12"/>
      <c r="M289" s="12"/>
      <c r="N289" s="12">
        <f t="shared" si="11"/>
        <v>0</v>
      </c>
      <c r="O289" s="12"/>
      <c r="P289" s="12">
        <f t="shared" si="10"/>
        <v>0</v>
      </c>
      <c r="Q289" s="2"/>
      <c r="R289" s="41"/>
      <c r="S289" s="2"/>
      <c r="T289" s="12"/>
      <c r="U289" s="12"/>
      <c r="V289" s="2"/>
      <c r="W289" s="2"/>
      <c r="X289" s="2"/>
      <c r="Y289" s="33"/>
    </row>
    <row r="290" spans="2:25" hidden="1" x14ac:dyDescent="0.2">
      <c r="B290" s="12"/>
      <c r="C290" s="12"/>
      <c r="D290" s="42"/>
      <c r="E290" s="28"/>
      <c r="F290" s="2"/>
      <c r="G290" s="2"/>
      <c r="H290" s="2"/>
      <c r="I290" s="2"/>
      <c r="J290" s="2"/>
      <c r="K290" s="2"/>
      <c r="L290" s="12"/>
      <c r="M290" s="12"/>
      <c r="N290" s="12">
        <f t="shared" si="11"/>
        <v>0</v>
      </c>
      <c r="O290" s="12"/>
      <c r="P290" s="12">
        <f t="shared" si="10"/>
        <v>0</v>
      </c>
      <c r="Q290" s="2"/>
      <c r="R290" s="41"/>
      <c r="S290" s="2"/>
      <c r="T290" s="12"/>
      <c r="U290" s="12"/>
      <c r="V290" s="2"/>
      <c r="W290" s="2"/>
      <c r="X290" s="2"/>
      <c r="Y290" s="33"/>
    </row>
    <row r="291" spans="2:25" hidden="1" x14ac:dyDescent="0.2">
      <c r="B291" s="12"/>
      <c r="C291" s="12"/>
      <c r="D291" s="42"/>
      <c r="E291" s="28"/>
      <c r="F291" s="2"/>
      <c r="G291" s="2"/>
      <c r="H291" s="2"/>
      <c r="I291" s="2"/>
      <c r="J291" s="2"/>
      <c r="K291" s="2"/>
      <c r="L291" s="12"/>
      <c r="M291" s="12"/>
      <c r="N291" s="12">
        <f t="shared" si="11"/>
        <v>0</v>
      </c>
      <c r="O291" s="12"/>
      <c r="P291" s="12">
        <f t="shared" si="10"/>
        <v>0</v>
      </c>
      <c r="Q291" s="2"/>
      <c r="R291" s="41"/>
      <c r="S291" s="2"/>
      <c r="T291" s="12"/>
      <c r="U291" s="12"/>
      <c r="V291" s="2"/>
      <c r="W291" s="2"/>
      <c r="X291" s="2"/>
      <c r="Y291" s="33"/>
    </row>
    <row r="292" spans="2:25" hidden="1" x14ac:dyDescent="0.2">
      <c r="B292" s="12"/>
      <c r="C292" s="12"/>
      <c r="D292" s="42"/>
      <c r="E292" s="28"/>
      <c r="F292" s="2"/>
      <c r="G292" s="2"/>
      <c r="H292" s="2"/>
      <c r="I292" s="2"/>
      <c r="J292" s="2"/>
      <c r="K292" s="2"/>
      <c r="L292" s="12"/>
      <c r="M292" s="12"/>
      <c r="N292" s="12">
        <f t="shared" si="11"/>
        <v>0</v>
      </c>
      <c r="O292" s="12"/>
      <c r="P292" s="12">
        <f t="shared" si="10"/>
        <v>0</v>
      </c>
      <c r="Q292" s="2"/>
      <c r="R292" s="41"/>
      <c r="S292" s="2"/>
      <c r="T292" s="12"/>
      <c r="U292" s="12"/>
      <c r="V292" s="2"/>
      <c r="W292" s="2"/>
      <c r="X292" s="2"/>
      <c r="Y292" s="33"/>
    </row>
    <row r="293" spans="2:25" hidden="1" x14ac:dyDescent="0.2">
      <c r="B293" s="12"/>
      <c r="C293" s="12"/>
      <c r="D293" s="42"/>
      <c r="E293" s="28"/>
      <c r="F293" s="2"/>
      <c r="G293" s="2"/>
      <c r="H293" s="2"/>
      <c r="I293" s="2"/>
      <c r="J293" s="2"/>
      <c r="K293" s="2"/>
      <c r="L293" s="12"/>
      <c r="M293" s="12"/>
      <c r="N293" s="12">
        <f t="shared" si="11"/>
        <v>0</v>
      </c>
      <c r="O293" s="12"/>
      <c r="P293" s="12">
        <f t="shared" si="10"/>
        <v>0</v>
      </c>
      <c r="Q293" s="2"/>
      <c r="R293" s="41"/>
      <c r="S293" s="2"/>
      <c r="T293" s="12"/>
      <c r="U293" s="12"/>
      <c r="V293" s="2"/>
      <c r="W293" s="2"/>
      <c r="X293" s="2"/>
      <c r="Y293" s="33"/>
    </row>
    <row r="294" spans="2:25" hidden="1" x14ac:dyDescent="0.2">
      <c r="B294" s="12"/>
      <c r="C294" s="12"/>
      <c r="D294" s="42"/>
      <c r="E294" s="28"/>
      <c r="F294" s="2"/>
      <c r="G294" s="2"/>
      <c r="H294" s="2"/>
      <c r="I294" s="2"/>
      <c r="J294" s="2"/>
      <c r="K294" s="2"/>
      <c r="L294" s="12"/>
      <c r="M294" s="12"/>
      <c r="N294" s="12">
        <f t="shared" si="11"/>
        <v>0</v>
      </c>
      <c r="O294" s="12"/>
      <c r="P294" s="12">
        <f t="shared" si="10"/>
        <v>0</v>
      </c>
      <c r="Q294" s="2"/>
      <c r="R294" s="41"/>
      <c r="S294" s="2"/>
      <c r="T294" s="12"/>
      <c r="U294" s="12"/>
      <c r="V294" s="2"/>
      <c r="W294" s="2"/>
      <c r="X294" s="2"/>
      <c r="Y294" s="33"/>
    </row>
    <row r="295" spans="2:25" hidden="1" x14ac:dyDescent="0.2">
      <c r="B295" s="12"/>
      <c r="C295" s="12"/>
      <c r="D295" s="42"/>
      <c r="E295" s="28"/>
      <c r="F295" s="2"/>
      <c r="G295" s="2"/>
      <c r="H295" s="2"/>
      <c r="I295" s="2"/>
      <c r="J295" s="2"/>
      <c r="K295" s="2"/>
      <c r="L295" s="12"/>
      <c r="M295" s="12"/>
      <c r="N295" s="12">
        <f t="shared" si="11"/>
        <v>0</v>
      </c>
      <c r="O295" s="12"/>
      <c r="P295" s="12">
        <f t="shared" si="10"/>
        <v>0</v>
      </c>
      <c r="Q295" s="2"/>
      <c r="R295" s="41"/>
      <c r="S295" s="2"/>
      <c r="T295" s="12"/>
      <c r="U295" s="12"/>
      <c r="V295" s="2"/>
      <c r="W295" s="2"/>
      <c r="X295" s="2"/>
      <c r="Y295" s="33"/>
    </row>
    <row r="296" spans="2:25" hidden="1" x14ac:dyDescent="0.2">
      <c r="B296" s="12"/>
      <c r="C296" s="12"/>
      <c r="D296" s="42"/>
      <c r="E296" s="28"/>
      <c r="F296" s="2"/>
      <c r="G296" s="2"/>
      <c r="H296" s="2"/>
      <c r="I296" s="2"/>
      <c r="J296" s="2"/>
      <c r="K296" s="2"/>
      <c r="L296" s="12"/>
      <c r="M296" s="12"/>
      <c r="N296" s="12">
        <f t="shared" si="11"/>
        <v>0</v>
      </c>
      <c r="O296" s="12"/>
      <c r="P296" s="12">
        <f t="shared" si="10"/>
        <v>0</v>
      </c>
      <c r="Q296" s="2"/>
      <c r="R296" s="41"/>
      <c r="S296" s="2"/>
      <c r="T296" s="12"/>
      <c r="U296" s="12"/>
      <c r="V296" s="2"/>
      <c r="W296" s="2"/>
      <c r="X296" s="2"/>
      <c r="Y296" s="33"/>
    </row>
    <row r="297" spans="2:25" hidden="1" x14ac:dyDescent="0.2">
      <c r="B297" s="12"/>
      <c r="C297" s="12"/>
      <c r="D297" s="42"/>
      <c r="E297" s="28"/>
      <c r="F297" s="2"/>
      <c r="G297" s="2"/>
      <c r="H297" s="2"/>
      <c r="I297" s="2"/>
      <c r="J297" s="2"/>
      <c r="K297" s="2"/>
      <c r="L297" s="12"/>
      <c r="M297" s="12"/>
      <c r="N297" s="12">
        <f t="shared" si="11"/>
        <v>0</v>
      </c>
      <c r="O297" s="12"/>
      <c r="P297" s="12">
        <f t="shared" si="10"/>
        <v>0</v>
      </c>
      <c r="Q297" s="2"/>
      <c r="R297" s="41"/>
      <c r="S297" s="2"/>
      <c r="T297" s="12"/>
      <c r="U297" s="12"/>
      <c r="V297" s="2"/>
      <c r="W297" s="2"/>
      <c r="X297" s="2"/>
      <c r="Y297" s="33"/>
    </row>
    <row r="298" spans="2:25" hidden="1" x14ac:dyDescent="0.2">
      <c r="B298" s="12"/>
      <c r="C298" s="12"/>
      <c r="D298" s="42"/>
      <c r="E298" s="28"/>
      <c r="F298" s="2"/>
      <c r="G298" s="2"/>
      <c r="H298" s="2"/>
      <c r="I298" s="2"/>
      <c r="J298" s="2"/>
      <c r="K298" s="2"/>
      <c r="L298" s="12"/>
      <c r="M298" s="12"/>
      <c r="N298" s="12">
        <f t="shared" si="11"/>
        <v>0</v>
      </c>
      <c r="O298" s="12"/>
      <c r="P298" s="12">
        <f t="shared" si="10"/>
        <v>0</v>
      </c>
      <c r="Q298" s="2"/>
      <c r="R298" s="41"/>
      <c r="S298" s="2"/>
      <c r="T298" s="12"/>
      <c r="U298" s="12"/>
      <c r="V298" s="2"/>
      <c r="W298" s="2"/>
      <c r="X298" s="2"/>
      <c r="Y298" s="33"/>
    </row>
    <row r="299" spans="2:25" hidden="1" x14ac:dyDescent="0.2">
      <c r="B299" s="12"/>
      <c r="C299" s="12"/>
      <c r="D299" s="42"/>
      <c r="E299" s="28"/>
      <c r="F299" s="2"/>
      <c r="G299" s="2"/>
      <c r="H299" s="2"/>
      <c r="I299" s="2"/>
      <c r="J299" s="2"/>
      <c r="K299" s="2"/>
      <c r="L299" s="12"/>
      <c r="M299" s="12"/>
      <c r="N299" s="12">
        <f t="shared" si="11"/>
        <v>0</v>
      </c>
      <c r="O299" s="12"/>
      <c r="P299" s="12">
        <f t="shared" si="10"/>
        <v>0</v>
      </c>
      <c r="Q299" s="2"/>
      <c r="R299" s="41"/>
      <c r="S299" s="2"/>
      <c r="T299" s="12"/>
      <c r="U299" s="12"/>
      <c r="V299" s="2"/>
      <c r="W299" s="2"/>
      <c r="X299" s="2"/>
      <c r="Y299" s="33"/>
    </row>
    <row r="300" spans="2:25" hidden="1" x14ac:dyDescent="0.2">
      <c r="B300" s="12"/>
      <c r="C300" s="12"/>
      <c r="D300" s="42"/>
      <c r="E300" s="28"/>
      <c r="F300" s="2"/>
      <c r="G300" s="2"/>
      <c r="H300" s="2"/>
      <c r="I300" s="2"/>
      <c r="J300" s="2"/>
      <c r="K300" s="2"/>
      <c r="L300" s="12"/>
      <c r="M300" s="12"/>
      <c r="N300" s="12">
        <f t="shared" si="11"/>
        <v>0</v>
      </c>
      <c r="O300" s="12"/>
      <c r="P300" s="12">
        <f t="shared" si="10"/>
        <v>0</v>
      </c>
      <c r="Q300" s="2"/>
      <c r="R300" s="41"/>
      <c r="S300" s="2"/>
      <c r="T300" s="12"/>
      <c r="U300" s="12"/>
      <c r="V300" s="2"/>
      <c r="W300" s="2"/>
      <c r="X300" s="2"/>
      <c r="Y300" s="33"/>
    </row>
    <row r="301" spans="2:25" hidden="1" x14ac:dyDescent="0.2">
      <c r="B301" s="12"/>
      <c r="C301" s="12"/>
      <c r="D301" s="42"/>
      <c r="E301" s="28"/>
      <c r="F301" s="2"/>
      <c r="G301" s="2"/>
      <c r="H301" s="2"/>
      <c r="I301" s="2"/>
      <c r="J301" s="2"/>
      <c r="K301" s="2"/>
      <c r="L301" s="12"/>
      <c r="M301" s="12"/>
      <c r="N301" s="12">
        <f t="shared" si="11"/>
        <v>0</v>
      </c>
      <c r="O301" s="12"/>
      <c r="P301" s="12">
        <f t="shared" si="10"/>
        <v>0</v>
      </c>
      <c r="Q301" s="2"/>
      <c r="R301" s="41"/>
      <c r="S301" s="2"/>
      <c r="T301" s="12"/>
      <c r="U301" s="12"/>
      <c r="V301" s="2"/>
      <c r="W301" s="2"/>
      <c r="X301" s="2"/>
      <c r="Y301" s="33"/>
    </row>
    <row r="302" spans="2:25" hidden="1" x14ac:dyDescent="0.2">
      <c r="B302" s="12"/>
      <c r="C302" s="12"/>
      <c r="D302" s="42"/>
      <c r="E302" s="28"/>
      <c r="F302" s="2"/>
      <c r="G302" s="2"/>
      <c r="H302" s="2"/>
      <c r="I302" s="2"/>
      <c r="J302" s="2"/>
      <c r="K302" s="2"/>
      <c r="L302" s="12"/>
      <c r="M302" s="12"/>
      <c r="N302" s="12">
        <f t="shared" si="11"/>
        <v>0</v>
      </c>
      <c r="O302" s="12"/>
      <c r="P302" s="12">
        <f t="shared" si="10"/>
        <v>0</v>
      </c>
      <c r="Q302" s="2"/>
      <c r="R302" s="41"/>
      <c r="S302" s="2"/>
      <c r="T302" s="12"/>
      <c r="U302" s="12"/>
      <c r="V302" s="2"/>
      <c r="W302" s="2"/>
      <c r="X302" s="2"/>
      <c r="Y302" s="33"/>
    </row>
    <row r="303" spans="2:25" hidden="1" x14ac:dyDescent="0.2">
      <c r="B303" s="12"/>
      <c r="C303" s="12"/>
      <c r="D303" s="42"/>
      <c r="E303" s="28"/>
      <c r="F303" s="2"/>
      <c r="G303" s="2"/>
      <c r="H303" s="2"/>
      <c r="I303" s="2"/>
      <c r="J303" s="2"/>
      <c r="K303" s="2"/>
      <c r="L303" s="12"/>
      <c r="M303" s="12"/>
      <c r="N303" s="12">
        <f t="shared" si="11"/>
        <v>0</v>
      </c>
      <c r="O303" s="12"/>
      <c r="P303" s="12">
        <f t="shared" si="10"/>
        <v>0</v>
      </c>
      <c r="Q303" s="2"/>
      <c r="R303" s="41"/>
      <c r="S303" s="2"/>
      <c r="T303" s="12"/>
      <c r="U303" s="12"/>
      <c r="V303" s="2"/>
      <c r="W303" s="2"/>
      <c r="X303" s="2"/>
      <c r="Y303" s="33"/>
    </row>
    <row r="304" spans="2:25" hidden="1" x14ac:dyDescent="0.2">
      <c r="B304" s="12"/>
      <c r="C304" s="12"/>
      <c r="D304" s="42"/>
      <c r="E304" s="28"/>
      <c r="F304" s="2"/>
      <c r="G304" s="2"/>
      <c r="H304" s="2"/>
      <c r="I304" s="2"/>
      <c r="J304" s="2"/>
      <c r="K304" s="2"/>
      <c r="L304" s="12"/>
      <c r="M304" s="12"/>
      <c r="N304" s="12">
        <f t="shared" si="11"/>
        <v>0</v>
      </c>
      <c r="O304" s="12"/>
      <c r="P304" s="12">
        <f t="shared" si="10"/>
        <v>0</v>
      </c>
      <c r="Q304" s="2"/>
      <c r="R304" s="41"/>
      <c r="S304" s="2"/>
      <c r="T304" s="12"/>
      <c r="U304" s="12"/>
      <c r="V304" s="2"/>
      <c r="W304" s="2"/>
      <c r="X304" s="2"/>
      <c r="Y304" s="33"/>
    </row>
    <row r="305" spans="2:25" hidden="1" x14ac:dyDescent="0.2">
      <c r="B305" s="12"/>
      <c r="C305" s="12"/>
      <c r="D305" s="42"/>
      <c r="E305" s="28"/>
      <c r="F305" s="2"/>
      <c r="G305" s="2"/>
      <c r="H305" s="2"/>
      <c r="I305" s="2"/>
      <c r="J305" s="2"/>
      <c r="K305" s="2"/>
      <c r="L305" s="12"/>
      <c r="M305" s="12"/>
      <c r="N305" s="12">
        <f t="shared" si="11"/>
        <v>0</v>
      </c>
      <c r="O305" s="12"/>
      <c r="P305" s="12">
        <f t="shared" si="10"/>
        <v>0</v>
      </c>
      <c r="Q305" s="2"/>
      <c r="R305" s="41"/>
      <c r="S305" s="2"/>
      <c r="T305" s="12"/>
      <c r="U305" s="12"/>
      <c r="V305" s="2"/>
      <c r="W305" s="2"/>
      <c r="X305" s="2"/>
      <c r="Y305" s="33"/>
    </row>
    <row r="306" spans="2:25" hidden="1" x14ac:dyDescent="0.2">
      <c r="B306" s="12"/>
      <c r="C306" s="12"/>
      <c r="D306" s="42"/>
      <c r="E306" s="28"/>
      <c r="F306" s="2"/>
      <c r="G306" s="2"/>
      <c r="H306" s="2"/>
      <c r="I306" s="2"/>
      <c r="J306" s="2"/>
      <c r="K306" s="2"/>
      <c r="L306" s="12"/>
      <c r="M306" s="12"/>
      <c r="N306" s="12">
        <f t="shared" si="11"/>
        <v>0</v>
      </c>
      <c r="O306" s="12"/>
      <c r="P306" s="12">
        <f t="shared" si="10"/>
        <v>0</v>
      </c>
      <c r="Q306" s="2"/>
      <c r="R306" s="41"/>
      <c r="S306" s="2"/>
      <c r="T306" s="12"/>
      <c r="U306" s="12"/>
      <c r="V306" s="2"/>
      <c r="W306" s="2"/>
      <c r="X306" s="2"/>
      <c r="Y306" s="33"/>
    </row>
    <row r="307" spans="2:25" hidden="1" x14ac:dyDescent="0.2">
      <c r="B307" s="12"/>
      <c r="C307" s="12"/>
      <c r="D307" s="42"/>
      <c r="E307" s="28"/>
      <c r="F307" s="2"/>
      <c r="G307" s="2"/>
      <c r="H307" s="2"/>
      <c r="I307" s="2"/>
      <c r="J307" s="2"/>
      <c r="K307" s="2"/>
      <c r="L307" s="12"/>
      <c r="M307" s="12"/>
      <c r="N307" s="12">
        <f t="shared" si="11"/>
        <v>0</v>
      </c>
      <c r="O307" s="12"/>
      <c r="P307" s="12">
        <f t="shared" si="10"/>
        <v>0</v>
      </c>
      <c r="Q307" s="2"/>
      <c r="R307" s="41"/>
      <c r="S307" s="2"/>
      <c r="T307" s="12"/>
      <c r="U307" s="12"/>
      <c r="V307" s="2"/>
      <c r="W307" s="2"/>
      <c r="X307" s="2"/>
      <c r="Y307" s="33"/>
    </row>
    <row r="308" spans="2:25" hidden="1" x14ac:dyDescent="0.2">
      <c r="B308" s="12"/>
      <c r="C308" s="12"/>
      <c r="D308" s="42"/>
      <c r="E308" s="28"/>
      <c r="F308" s="2"/>
      <c r="G308" s="2"/>
      <c r="H308" s="2"/>
      <c r="I308" s="2"/>
      <c r="J308" s="2"/>
      <c r="K308" s="2"/>
      <c r="L308" s="12"/>
      <c r="M308" s="12"/>
      <c r="N308" s="12">
        <f t="shared" si="11"/>
        <v>0</v>
      </c>
      <c r="O308" s="12"/>
      <c r="P308" s="12">
        <f t="shared" si="10"/>
        <v>0</v>
      </c>
      <c r="Q308" s="2"/>
      <c r="R308" s="41"/>
      <c r="S308" s="2"/>
      <c r="T308" s="12"/>
      <c r="U308" s="12"/>
      <c r="V308" s="2"/>
      <c r="W308" s="2"/>
      <c r="X308" s="2"/>
      <c r="Y308" s="33"/>
    </row>
    <row r="309" spans="2:25" hidden="1" x14ac:dyDescent="0.2">
      <c r="B309" s="12"/>
      <c r="C309" s="12"/>
      <c r="D309" s="42"/>
      <c r="E309" s="28"/>
      <c r="F309" s="2"/>
      <c r="G309" s="2"/>
      <c r="H309" s="2"/>
      <c r="I309" s="2"/>
      <c r="J309" s="2"/>
      <c r="K309" s="2"/>
      <c r="L309" s="12"/>
      <c r="M309" s="12"/>
      <c r="N309" s="12">
        <f t="shared" si="11"/>
        <v>0</v>
      </c>
      <c r="O309" s="12"/>
      <c r="P309" s="12">
        <f t="shared" si="10"/>
        <v>0</v>
      </c>
      <c r="Q309" s="2"/>
      <c r="R309" s="41"/>
      <c r="S309" s="2"/>
      <c r="T309" s="12"/>
      <c r="U309" s="12"/>
      <c r="V309" s="2"/>
      <c r="W309" s="2"/>
      <c r="X309" s="2"/>
      <c r="Y309" s="33"/>
    </row>
    <row r="310" spans="2:25" hidden="1" x14ac:dyDescent="0.2">
      <c r="B310" s="12"/>
      <c r="C310" s="12"/>
      <c r="D310" s="42"/>
      <c r="E310" s="28"/>
      <c r="F310" s="2"/>
      <c r="G310" s="2"/>
      <c r="H310" s="2"/>
      <c r="I310" s="2"/>
      <c r="J310" s="2"/>
      <c r="K310" s="2"/>
      <c r="L310" s="12"/>
      <c r="M310" s="12"/>
      <c r="N310" s="12">
        <f t="shared" si="11"/>
        <v>0</v>
      </c>
      <c r="O310" s="12"/>
      <c r="P310" s="12">
        <f t="shared" si="10"/>
        <v>0</v>
      </c>
      <c r="Q310" s="2"/>
      <c r="R310" s="41"/>
      <c r="S310" s="2"/>
      <c r="T310" s="12"/>
      <c r="U310" s="12"/>
      <c r="V310" s="2"/>
      <c r="W310" s="2"/>
      <c r="X310" s="2"/>
      <c r="Y310" s="33"/>
    </row>
    <row r="311" spans="2:25" hidden="1" x14ac:dyDescent="0.2">
      <c r="B311" s="12"/>
      <c r="C311" s="12"/>
      <c r="D311" s="42"/>
      <c r="E311" s="28"/>
      <c r="F311" s="2"/>
      <c r="G311" s="2"/>
      <c r="H311" s="2"/>
      <c r="I311" s="2"/>
      <c r="J311" s="2"/>
      <c r="K311" s="2"/>
      <c r="L311" s="12"/>
      <c r="M311" s="12"/>
      <c r="N311" s="12">
        <f t="shared" si="11"/>
        <v>0</v>
      </c>
      <c r="O311" s="12"/>
      <c r="P311" s="12">
        <f t="shared" si="10"/>
        <v>0</v>
      </c>
      <c r="Q311" s="2"/>
      <c r="R311" s="41"/>
      <c r="S311" s="2"/>
      <c r="T311" s="12"/>
      <c r="U311" s="12"/>
      <c r="V311" s="2"/>
      <c r="W311" s="2"/>
      <c r="X311" s="2"/>
      <c r="Y311" s="33"/>
    </row>
    <row r="312" spans="2:25" hidden="1" x14ac:dyDescent="0.2">
      <c r="B312" s="12"/>
      <c r="C312" s="12"/>
      <c r="D312" s="42"/>
      <c r="E312" s="28"/>
      <c r="F312" s="2"/>
      <c r="G312" s="2"/>
      <c r="H312" s="2"/>
      <c r="I312" s="2"/>
      <c r="J312" s="2"/>
      <c r="K312" s="2"/>
      <c r="L312" s="12"/>
      <c r="M312" s="12"/>
      <c r="N312" s="12">
        <f t="shared" si="11"/>
        <v>0</v>
      </c>
      <c r="O312" s="12"/>
      <c r="P312" s="12">
        <f t="shared" si="10"/>
        <v>0</v>
      </c>
      <c r="Q312" s="2"/>
      <c r="R312" s="41"/>
      <c r="S312" s="2"/>
      <c r="T312" s="12"/>
      <c r="U312" s="12"/>
      <c r="V312" s="2"/>
      <c r="W312" s="2"/>
      <c r="X312" s="2"/>
      <c r="Y312" s="33"/>
    </row>
    <row r="313" spans="2:25" hidden="1" x14ac:dyDescent="0.2">
      <c r="B313" s="12"/>
      <c r="C313" s="12"/>
      <c r="D313" s="42"/>
      <c r="E313" s="28"/>
      <c r="F313" s="2"/>
      <c r="G313" s="2"/>
      <c r="H313" s="2"/>
      <c r="I313" s="2"/>
      <c r="J313" s="2"/>
      <c r="K313" s="2"/>
      <c r="L313" s="12"/>
      <c r="M313" s="12"/>
      <c r="N313" s="12">
        <f t="shared" si="11"/>
        <v>0</v>
      </c>
      <c r="O313" s="12"/>
      <c r="P313" s="12">
        <f t="shared" si="10"/>
        <v>0</v>
      </c>
      <c r="Q313" s="2"/>
      <c r="R313" s="41"/>
      <c r="S313" s="2"/>
      <c r="T313" s="12"/>
      <c r="U313" s="12"/>
      <c r="V313" s="2"/>
      <c r="W313" s="2"/>
      <c r="X313" s="2"/>
      <c r="Y313" s="33"/>
    </row>
    <row r="314" spans="2:25" hidden="1" x14ac:dyDescent="0.2">
      <c r="B314" s="12"/>
      <c r="C314" s="12"/>
      <c r="D314" s="42"/>
      <c r="E314" s="28"/>
      <c r="F314" s="2"/>
      <c r="G314" s="2"/>
      <c r="H314" s="2"/>
      <c r="I314" s="2"/>
      <c r="J314" s="2"/>
      <c r="K314" s="2"/>
      <c r="L314" s="12"/>
      <c r="M314" s="12"/>
      <c r="N314" s="12">
        <f t="shared" si="11"/>
        <v>0</v>
      </c>
      <c r="O314" s="12"/>
      <c r="P314" s="12">
        <f t="shared" si="10"/>
        <v>0</v>
      </c>
      <c r="Q314" s="2"/>
      <c r="R314" s="41"/>
      <c r="S314" s="2"/>
      <c r="T314" s="12"/>
      <c r="U314" s="12"/>
      <c r="V314" s="2"/>
      <c r="W314" s="2"/>
      <c r="X314" s="2"/>
      <c r="Y314" s="33"/>
    </row>
    <row r="315" spans="2:25" hidden="1" x14ac:dyDescent="0.2">
      <c r="B315" s="12"/>
      <c r="C315" s="12"/>
      <c r="D315" s="42"/>
      <c r="E315" s="28"/>
      <c r="F315" s="2"/>
      <c r="G315" s="2"/>
      <c r="H315" s="2"/>
      <c r="I315" s="2"/>
      <c r="J315" s="2"/>
      <c r="K315" s="2"/>
      <c r="L315" s="12"/>
      <c r="M315" s="12"/>
      <c r="N315" s="12">
        <f t="shared" si="11"/>
        <v>0</v>
      </c>
      <c r="O315" s="12"/>
      <c r="P315" s="12">
        <f t="shared" si="10"/>
        <v>0</v>
      </c>
      <c r="Q315" s="2"/>
      <c r="R315" s="41"/>
      <c r="S315" s="2"/>
      <c r="T315" s="12"/>
      <c r="U315" s="12"/>
      <c r="V315" s="2"/>
      <c r="W315" s="2"/>
      <c r="X315" s="2"/>
      <c r="Y315" s="33"/>
    </row>
    <row r="316" spans="2:25" hidden="1" x14ac:dyDescent="0.2">
      <c r="B316" s="12"/>
      <c r="C316" s="12"/>
      <c r="D316" s="42"/>
      <c r="E316" s="28"/>
      <c r="F316" s="2"/>
      <c r="G316" s="2"/>
      <c r="H316" s="2"/>
      <c r="I316" s="2"/>
      <c r="J316" s="2"/>
      <c r="K316" s="2"/>
      <c r="L316" s="12"/>
      <c r="M316" s="12"/>
      <c r="N316" s="12">
        <f t="shared" si="11"/>
        <v>0</v>
      </c>
      <c r="O316" s="12"/>
      <c r="P316" s="12">
        <f t="shared" si="10"/>
        <v>0</v>
      </c>
      <c r="Q316" s="2"/>
      <c r="R316" s="41"/>
      <c r="S316" s="2"/>
      <c r="T316" s="12"/>
      <c r="U316" s="12"/>
      <c r="V316" s="2"/>
      <c r="W316" s="2"/>
      <c r="X316" s="2"/>
      <c r="Y316" s="33"/>
    </row>
    <row r="317" spans="2:25" hidden="1" x14ac:dyDescent="0.2">
      <c r="B317" s="12"/>
      <c r="C317" s="12"/>
      <c r="D317" s="42"/>
      <c r="E317" s="28"/>
      <c r="F317" s="2"/>
      <c r="G317" s="2"/>
      <c r="H317" s="2"/>
      <c r="I317" s="2"/>
      <c r="J317" s="2"/>
      <c r="K317" s="2"/>
      <c r="L317" s="12"/>
      <c r="M317" s="12"/>
      <c r="N317" s="12">
        <f t="shared" si="11"/>
        <v>0</v>
      </c>
      <c r="O317" s="12"/>
      <c r="P317" s="12">
        <f t="shared" si="10"/>
        <v>0</v>
      </c>
      <c r="Q317" s="2"/>
      <c r="R317" s="41"/>
      <c r="S317" s="2"/>
      <c r="T317" s="12"/>
      <c r="U317" s="12"/>
      <c r="V317" s="2"/>
      <c r="W317" s="2"/>
      <c r="X317" s="2"/>
      <c r="Y317" s="33"/>
    </row>
    <row r="318" spans="2:25" hidden="1" x14ac:dyDescent="0.2">
      <c r="B318" s="12"/>
      <c r="C318" s="12"/>
      <c r="D318" s="42"/>
      <c r="E318" s="28"/>
      <c r="F318" s="2"/>
      <c r="G318" s="2"/>
      <c r="H318" s="2"/>
      <c r="I318" s="2"/>
      <c r="J318" s="2"/>
      <c r="K318" s="2"/>
      <c r="L318" s="12"/>
      <c r="M318" s="12"/>
      <c r="N318" s="12">
        <f t="shared" si="11"/>
        <v>0</v>
      </c>
      <c r="O318" s="12"/>
      <c r="P318" s="12">
        <f t="shared" si="10"/>
        <v>0</v>
      </c>
      <c r="Q318" s="2"/>
      <c r="R318" s="41"/>
      <c r="S318" s="2"/>
      <c r="T318" s="12"/>
      <c r="U318" s="12"/>
      <c r="V318" s="2"/>
      <c r="W318" s="2"/>
      <c r="X318" s="2"/>
      <c r="Y318" s="33"/>
    </row>
    <row r="319" spans="2:25" hidden="1" x14ac:dyDescent="0.2">
      <c r="B319" s="12"/>
      <c r="C319" s="12"/>
      <c r="D319" s="42"/>
      <c r="E319" s="28"/>
      <c r="F319" s="2"/>
      <c r="G319" s="2"/>
      <c r="H319" s="2"/>
      <c r="I319" s="2"/>
      <c r="J319" s="2"/>
      <c r="K319" s="2"/>
      <c r="L319" s="12"/>
      <c r="M319" s="12"/>
      <c r="N319" s="12">
        <f t="shared" si="11"/>
        <v>0</v>
      </c>
      <c r="O319" s="12"/>
      <c r="P319" s="12">
        <f t="shared" si="10"/>
        <v>0</v>
      </c>
      <c r="Q319" s="2"/>
      <c r="R319" s="41"/>
      <c r="S319" s="2"/>
      <c r="T319" s="12"/>
      <c r="U319" s="12"/>
      <c r="V319" s="2"/>
      <c r="W319" s="2"/>
      <c r="X319" s="2"/>
      <c r="Y319" s="33"/>
    </row>
    <row r="320" spans="2:25" hidden="1" x14ac:dyDescent="0.2">
      <c r="B320" s="12"/>
      <c r="C320" s="12"/>
      <c r="D320" s="42"/>
      <c r="E320" s="28"/>
      <c r="F320" s="2"/>
      <c r="G320" s="2"/>
      <c r="H320" s="2"/>
      <c r="I320" s="2"/>
      <c r="J320" s="2"/>
      <c r="K320" s="2"/>
      <c r="L320" s="12"/>
      <c r="M320" s="12"/>
      <c r="N320" s="12">
        <f t="shared" si="11"/>
        <v>0</v>
      </c>
      <c r="O320" s="12"/>
      <c r="P320" s="12">
        <f t="shared" si="10"/>
        <v>0</v>
      </c>
      <c r="Q320" s="2"/>
      <c r="R320" s="41"/>
      <c r="S320" s="2"/>
      <c r="T320" s="12"/>
      <c r="U320" s="12"/>
      <c r="V320" s="2"/>
      <c r="W320" s="2"/>
      <c r="X320" s="2"/>
      <c r="Y320" s="33"/>
    </row>
    <row r="321" spans="2:25" hidden="1" x14ac:dyDescent="0.2">
      <c r="B321" s="12"/>
      <c r="C321" s="12"/>
      <c r="D321" s="42"/>
      <c r="E321" s="28"/>
      <c r="F321" s="2"/>
      <c r="G321" s="2"/>
      <c r="H321" s="2"/>
      <c r="I321" s="2"/>
      <c r="J321" s="2"/>
      <c r="K321" s="2"/>
      <c r="L321" s="12"/>
      <c r="M321" s="12"/>
      <c r="N321" s="12">
        <f t="shared" si="11"/>
        <v>0</v>
      </c>
      <c r="O321" s="12"/>
      <c r="P321" s="12">
        <f t="shared" si="10"/>
        <v>0</v>
      </c>
      <c r="Q321" s="2"/>
      <c r="R321" s="41"/>
      <c r="S321" s="2"/>
      <c r="T321" s="12"/>
      <c r="U321" s="12"/>
      <c r="V321" s="2"/>
      <c r="W321" s="2"/>
      <c r="X321" s="2"/>
      <c r="Y321" s="33"/>
    </row>
    <row r="322" spans="2:25" hidden="1" x14ac:dyDescent="0.2">
      <c r="B322" s="12"/>
      <c r="C322" s="12"/>
      <c r="D322" s="42"/>
      <c r="E322" s="28"/>
      <c r="F322" s="2"/>
      <c r="G322" s="2"/>
      <c r="H322" s="2"/>
      <c r="I322" s="2"/>
      <c r="J322" s="2"/>
      <c r="K322" s="2"/>
      <c r="L322" s="12"/>
      <c r="M322" s="12"/>
      <c r="N322" s="12">
        <f t="shared" si="11"/>
        <v>0</v>
      </c>
      <c r="O322" s="12"/>
      <c r="P322" s="12">
        <f t="shared" si="10"/>
        <v>0</v>
      </c>
      <c r="Q322" s="2"/>
      <c r="R322" s="41"/>
      <c r="S322" s="2"/>
      <c r="T322" s="12"/>
      <c r="U322" s="12"/>
      <c r="V322" s="2"/>
      <c r="W322" s="2"/>
      <c r="X322" s="2"/>
      <c r="Y322" s="33"/>
    </row>
    <row r="323" spans="2:25" hidden="1" x14ac:dyDescent="0.2">
      <c r="B323" s="12"/>
      <c r="C323" s="12"/>
      <c r="D323" s="42"/>
      <c r="E323" s="28"/>
      <c r="F323" s="2"/>
      <c r="G323" s="2"/>
      <c r="H323" s="2"/>
      <c r="I323" s="2"/>
      <c r="J323" s="2"/>
      <c r="K323" s="2"/>
      <c r="L323" s="12"/>
      <c r="M323" s="12"/>
      <c r="N323" s="12">
        <f t="shared" si="11"/>
        <v>0</v>
      </c>
      <c r="O323" s="12"/>
      <c r="P323" s="12">
        <f t="shared" si="10"/>
        <v>0</v>
      </c>
      <c r="Q323" s="2"/>
      <c r="R323" s="41"/>
      <c r="S323" s="2"/>
      <c r="T323" s="12"/>
      <c r="U323" s="12"/>
      <c r="V323" s="2"/>
      <c r="W323" s="2"/>
      <c r="X323" s="2"/>
      <c r="Y323" s="33"/>
    </row>
    <row r="324" spans="2:25" hidden="1" x14ac:dyDescent="0.2">
      <c r="B324" s="12"/>
      <c r="C324" s="12"/>
      <c r="D324" s="42"/>
      <c r="E324" s="28"/>
      <c r="F324" s="2"/>
      <c r="G324" s="2"/>
      <c r="H324" s="2"/>
      <c r="I324" s="2"/>
      <c r="J324" s="2"/>
      <c r="K324" s="2"/>
      <c r="L324" s="12"/>
      <c r="M324" s="12"/>
      <c r="N324" s="12">
        <f t="shared" si="11"/>
        <v>0</v>
      </c>
      <c r="O324" s="12"/>
      <c r="P324" s="12">
        <f t="shared" si="10"/>
        <v>0</v>
      </c>
      <c r="Q324" s="2"/>
      <c r="R324" s="41"/>
      <c r="S324" s="2"/>
      <c r="T324" s="12"/>
      <c r="U324" s="12"/>
      <c r="V324" s="2"/>
      <c r="W324" s="2"/>
      <c r="X324" s="2"/>
      <c r="Y324" s="33"/>
    </row>
    <row r="325" spans="2:25" hidden="1" x14ac:dyDescent="0.2">
      <c r="B325" s="12"/>
      <c r="C325" s="12"/>
      <c r="D325" s="42"/>
      <c r="E325" s="28"/>
      <c r="F325" s="2"/>
      <c r="G325" s="2"/>
      <c r="H325" s="2"/>
      <c r="I325" s="2"/>
      <c r="J325" s="2"/>
      <c r="K325" s="2"/>
      <c r="L325" s="12"/>
      <c r="M325" s="12"/>
      <c r="N325" s="12">
        <f t="shared" si="11"/>
        <v>0</v>
      </c>
      <c r="O325" s="12"/>
      <c r="P325" s="12">
        <f t="shared" si="10"/>
        <v>0</v>
      </c>
      <c r="Q325" s="2"/>
      <c r="R325" s="41"/>
      <c r="S325" s="2"/>
      <c r="T325" s="12"/>
      <c r="U325" s="12"/>
      <c r="V325" s="2"/>
      <c r="W325" s="2"/>
      <c r="X325" s="2"/>
      <c r="Y325" s="33"/>
    </row>
    <row r="326" spans="2:25" hidden="1" x14ac:dyDescent="0.2">
      <c r="B326" s="12"/>
      <c r="C326" s="12"/>
      <c r="D326" s="42"/>
      <c r="E326" s="28"/>
      <c r="F326" s="2"/>
      <c r="G326" s="2"/>
      <c r="H326" s="2"/>
      <c r="I326" s="2"/>
      <c r="J326" s="2"/>
      <c r="K326" s="2"/>
      <c r="L326" s="12"/>
      <c r="M326" s="12"/>
      <c r="N326" s="12">
        <f t="shared" si="11"/>
        <v>0</v>
      </c>
      <c r="O326" s="12"/>
      <c r="P326" s="12">
        <f t="shared" si="10"/>
        <v>0</v>
      </c>
      <c r="Q326" s="2"/>
      <c r="R326" s="41"/>
      <c r="S326" s="2"/>
      <c r="T326" s="12"/>
      <c r="U326" s="12"/>
      <c r="V326" s="2"/>
      <c r="W326" s="2"/>
      <c r="X326" s="2"/>
      <c r="Y326" s="33"/>
    </row>
    <row r="327" spans="2:25" hidden="1" x14ac:dyDescent="0.2">
      <c r="B327" s="12"/>
      <c r="C327" s="12"/>
      <c r="D327" s="42"/>
      <c r="E327" s="28"/>
      <c r="F327" s="2"/>
      <c r="G327" s="2"/>
      <c r="H327" s="2"/>
      <c r="I327" s="2"/>
      <c r="J327" s="2"/>
      <c r="K327" s="2"/>
      <c r="L327" s="12"/>
      <c r="M327" s="12"/>
      <c r="N327" s="12">
        <f t="shared" si="11"/>
        <v>0</v>
      </c>
      <c r="O327" s="12"/>
      <c r="P327" s="12">
        <f t="shared" si="10"/>
        <v>0</v>
      </c>
      <c r="Q327" s="2"/>
      <c r="R327" s="41"/>
      <c r="S327" s="2"/>
      <c r="T327" s="12"/>
      <c r="U327" s="12"/>
      <c r="V327" s="2"/>
      <c r="W327" s="2"/>
      <c r="X327" s="2"/>
      <c r="Y327" s="33"/>
    </row>
    <row r="328" spans="2:25" hidden="1" x14ac:dyDescent="0.2">
      <c r="B328" s="12"/>
      <c r="C328" s="12"/>
      <c r="D328" s="42"/>
      <c r="E328" s="28"/>
      <c r="F328" s="2"/>
      <c r="G328" s="2"/>
      <c r="H328" s="2"/>
      <c r="I328" s="2"/>
      <c r="J328" s="2"/>
      <c r="K328" s="2"/>
      <c r="L328" s="12"/>
      <c r="M328" s="12"/>
      <c r="N328" s="12">
        <f t="shared" si="11"/>
        <v>0</v>
      </c>
      <c r="O328" s="12"/>
      <c r="P328" s="12">
        <f t="shared" si="10"/>
        <v>0</v>
      </c>
      <c r="Q328" s="2"/>
      <c r="R328" s="41"/>
      <c r="S328" s="2"/>
      <c r="T328" s="12"/>
      <c r="U328" s="12"/>
      <c r="V328" s="2"/>
      <c r="W328" s="2"/>
      <c r="X328" s="2"/>
      <c r="Y328" s="33"/>
    </row>
  </sheetData>
  <autoFilter ref="B8:Y328" xr:uid="{316D89D3-AB74-DB40-8CA0-2E2F63FA1F7A}">
    <filterColumn colId="1">
      <filters>
        <filter val="Open"/>
      </filters>
    </filterColumn>
    <filterColumn colId="2">
      <customFilters>
        <customFilter operator="notEqual" val=" "/>
      </customFilters>
    </filterColumn>
  </autoFilter>
  <phoneticPr fontId="4" type="noConversion"/>
  <conditionalFormatting sqref="N24:N328 P24:P328 P9:P22 N9:N22">
    <cfRule type="containsText" dxfId="33" priority="9" operator="containsText" text="5">
      <formula>NOT(ISERROR(SEARCH("5",N9)))</formula>
    </cfRule>
    <cfRule type="containsText" dxfId="32" priority="10" operator="containsText" text="4">
      <formula>NOT(ISERROR(SEARCH("4",N9)))</formula>
    </cfRule>
    <cfRule type="containsText" dxfId="31" priority="11" operator="containsText" text="3">
      <formula>NOT(ISERROR(SEARCH("3",N9)))</formula>
    </cfRule>
    <cfRule type="cellIs" dxfId="30" priority="12" operator="between">
      <formula>1</formula>
      <formula>2</formula>
    </cfRule>
  </conditionalFormatting>
  <conditionalFormatting sqref="P23 N23">
    <cfRule type="containsText" dxfId="29" priority="1" operator="containsText" text="5">
      <formula>NOT(ISERROR(SEARCH("5",N23)))</formula>
    </cfRule>
    <cfRule type="containsText" dxfId="28" priority="2" operator="containsText" text="4">
      <formula>NOT(ISERROR(SEARCH("4",N23)))</formula>
    </cfRule>
    <cfRule type="containsText" dxfId="27" priority="3" operator="containsText" text="3">
      <formula>NOT(ISERROR(SEARCH("3",N23)))</formula>
    </cfRule>
    <cfRule type="cellIs" dxfId="26" priority="4" operator="between">
      <formula>1</formula>
      <formula>2</formula>
    </cfRule>
  </conditionalFormatting>
  <dataValidations count="6">
    <dataValidation type="list" allowBlank="1" showInputMessage="1" showErrorMessage="1" sqref="C9:C328" xr:uid="{505F09D6-F75C-7444-9064-1B7860EE9C5B}">
      <formula1>"Draft, Open, Closed - Resolved, Closed Converted, Closed - Rejected"</formula1>
    </dataValidation>
    <dataValidation type="list" allowBlank="1" showInputMessage="1" showErrorMessage="1" sqref="T9:T328" xr:uid="{21EE71E9-EC26-1F4D-973C-1E140167EC02}">
      <formula1>"Exploit, Prevent, Reduce"</formula1>
    </dataValidation>
    <dataValidation type="list" allowBlank="1" showInputMessage="1" showErrorMessage="1" sqref="G9:G328" xr:uid="{02E92348-6AAE-654D-A103-71918B7EC9EA}">
      <formula1>"Commercial, Cost, Governance, Information Security, Policy Framework/TOM, Quality, Regulatory, Resource, Scope, Solution, Stakeholder, Strategic, Time"</formula1>
    </dataValidation>
    <dataValidation type="list" allowBlank="1" showInputMessage="1" showErrorMessage="1" sqref="F9:F328" xr:uid="{DF172E6C-0097-BA40-9F2F-FC364800F798}">
      <formula1>"Central Programme Team (CPT), Design, Programme Management Office (PMO), Programme Party Coordinator (PPC), PSG Industry Parties, Systems Integration, SRO Function "</formula1>
    </dataValidation>
    <dataValidation type="list" allowBlank="1" showInputMessage="1" showErrorMessage="1" sqref="D9:D328" xr:uid="{76867B35-B59F-3A4E-927B-7C500E942A29}">
      <formula1>"Internal Only, Public"</formula1>
    </dataValidation>
    <dataValidation type="list" allowBlank="1" showInputMessage="1" showErrorMessage="1" sqref="O9:O1048576 M9:M1048576" xr:uid="{831F54F0-CC17-D547-9B86-82FC83C57A0A}">
      <formula1>"1,2,3,4,5,0"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747EB-20D0-4B4F-B8F4-650442F2F58C}">
  <sheetPr filterMode="1"/>
  <dimension ref="B1:V276"/>
  <sheetViews>
    <sheetView showGridLines="0" zoomScale="70" zoomScaleNormal="70" workbookViewId="0">
      <pane ySplit="7" topLeftCell="A8" activePane="bottomLeft" state="frozen"/>
      <selection activeCell="E15" sqref="E15"/>
      <selection pane="bottomLeft" activeCell="B4" sqref="B4"/>
    </sheetView>
  </sheetViews>
  <sheetFormatPr baseColWidth="10" defaultColWidth="11" defaultRowHeight="16" x14ac:dyDescent="0.2"/>
  <cols>
    <col min="1" max="1" width="2.6640625" customWidth="1"/>
    <col min="2" max="2" width="16.5" customWidth="1"/>
    <col min="3" max="3" width="11" customWidth="1"/>
    <col min="4" max="4" width="15.83203125" customWidth="1"/>
    <col min="5" max="5" width="13" customWidth="1"/>
    <col min="6" max="6" width="15.83203125" customWidth="1"/>
    <col min="7" max="7" width="17.6640625" customWidth="1"/>
    <col min="8" max="8" width="17" bestFit="1" customWidth="1"/>
    <col min="9" max="9" width="17" customWidth="1"/>
    <col min="10" max="10" width="19.5" customWidth="1"/>
    <col min="11" max="11" width="20.5" customWidth="1"/>
    <col min="12" max="12" width="11" customWidth="1"/>
    <col min="13" max="13" width="17" customWidth="1"/>
    <col min="14" max="14" width="55.33203125" customWidth="1"/>
    <col min="15" max="15" width="52.5" customWidth="1"/>
    <col min="16" max="16" width="9.83203125" customWidth="1"/>
    <col min="17" max="17" width="12.83203125" customWidth="1"/>
    <col min="18" max="18" width="75" customWidth="1"/>
    <col min="19" max="20" width="15.83203125" customWidth="1"/>
    <col min="21" max="21" width="56" customWidth="1"/>
    <col min="22" max="22" width="13.6640625" customWidth="1"/>
  </cols>
  <sheetData>
    <row r="1" spans="2:22" ht="33" customHeight="1" x14ac:dyDescent="0.4">
      <c r="B1" s="18" t="s">
        <v>1060</v>
      </c>
      <c r="C1" s="34"/>
      <c r="D1" s="34"/>
      <c r="E1" s="34"/>
      <c r="F1" s="34"/>
      <c r="H1" s="13" t="s">
        <v>1061</v>
      </c>
      <c r="I1" s="13" t="s">
        <v>1062</v>
      </c>
      <c r="N1" s="1"/>
      <c r="O1" s="1"/>
    </row>
    <row r="2" spans="2:22" ht="18" customHeight="1" x14ac:dyDescent="0.2">
      <c r="H2" s="11" t="s">
        <v>1063</v>
      </c>
      <c r="I2" s="12">
        <f>COUNTIFS($C8:C274,"Open",$P8:P274,"red")</f>
        <v>1</v>
      </c>
      <c r="N2" s="4"/>
      <c r="O2" s="4"/>
    </row>
    <row r="3" spans="2:22" ht="18" customHeight="1" x14ac:dyDescent="0.3">
      <c r="B3" s="7"/>
      <c r="H3" s="10" t="s">
        <v>203</v>
      </c>
      <c r="I3" s="12">
        <f>COUNTIFS($C8:C274,"Open",$P8:P274,"amber")</f>
        <v>13</v>
      </c>
      <c r="N3" s="4"/>
      <c r="O3" s="4"/>
    </row>
    <row r="4" spans="2:22" ht="18" customHeight="1" x14ac:dyDescent="0.2">
      <c r="H4" s="8" t="s">
        <v>1064</v>
      </c>
      <c r="I4" s="12">
        <f>COUNTIFS($C8:C274,"Open",$P8:P274,"green")</f>
        <v>12</v>
      </c>
      <c r="N4" s="4"/>
      <c r="O4" s="4"/>
    </row>
    <row r="5" spans="2:22" ht="18" customHeight="1" x14ac:dyDescent="0.2">
      <c r="H5" s="16" t="s">
        <v>252</v>
      </c>
      <c r="I5" s="16">
        <f>SUM(I2:I4)</f>
        <v>26</v>
      </c>
      <c r="N5" s="29"/>
    </row>
    <row r="6" spans="2:22" ht="24" customHeight="1" x14ac:dyDescent="0.2">
      <c r="H6" s="29"/>
      <c r="I6" s="29"/>
    </row>
    <row r="7" spans="2:22" ht="63" customHeight="1" x14ac:dyDescent="0.2">
      <c r="B7" s="6" t="s">
        <v>1065</v>
      </c>
      <c r="C7" s="6" t="s">
        <v>7</v>
      </c>
      <c r="D7" s="6" t="s">
        <v>255</v>
      </c>
      <c r="E7" s="6" t="s">
        <v>8</v>
      </c>
      <c r="F7" s="6" t="s">
        <v>10</v>
      </c>
      <c r="G7" s="6" t="s">
        <v>11</v>
      </c>
      <c r="H7" s="6" t="s">
        <v>12</v>
      </c>
      <c r="I7" s="6" t="s">
        <v>1066</v>
      </c>
      <c r="J7" s="6" t="s">
        <v>1067</v>
      </c>
      <c r="K7" s="6" t="s">
        <v>1068</v>
      </c>
      <c r="L7" s="6" t="s">
        <v>1069</v>
      </c>
      <c r="M7" s="6" t="s">
        <v>1070</v>
      </c>
      <c r="N7" s="6" t="s">
        <v>1071</v>
      </c>
      <c r="O7" s="6" t="s">
        <v>1072</v>
      </c>
      <c r="P7" s="6" t="s">
        <v>1061</v>
      </c>
      <c r="Q7" s="6" t="s">
        <v>214</v>
      </c>
      <c r="R7" s="6" t="s">
        <v>174</v>
      </c>
      <c r="S7" s="6" t="s">
        <v>1073</v>
      </c>
      <c r="T7" s="6" t="s">
        <v>1074</v>
      </c>
      <c r="U7" s="6" t="s">
        <v>30</v>
      </c>
      <c r="V7" s="6" t="s">
        <v>31</v>
      </c>
    </row>
    <row r="8" spans="2:22" ht="34" x14ac:dyDescent="0.2">
      <c r="B8" s="19" t="s">
        <v>1098</v>
      </c>
      <c r="C8" s="20" t="s">
        <v>267</v>
      </c>
      <c r="D8" s="20" t="s">
        <v>268</v>
      </c>
      <c r="E8" s="71">
        <v>44477</v>
      </c>
      <c r="F8" s="2" t="s">
        <v>80</v>
      </c>
      <c r="G8" s="21" t="s">
        <v>342</v>
      </c>
      <c r="H8" s="2" t="s">
        <v>296</v>
      </c>
      <c r="I8" s="2" t="s">
        <v>1076</v>
      </c>
      <c r="J8" s="2" t="s">
        <v>1085</v>
      </c>
      <c r="K8" s="2" t="s">
        <v>294</v>
      </c>
      <c r="L8" s="14" t="s">
        <v>1077</v>
      </c>
      <c r="M8" s="14" t="s">
        <v>274</v>
      </c>
      <c r="N8" s="2" t="s">
        <v>1099</v>
      </c>
      <c r="O8" s="2" t="s">
        <v>1100</v>
      </c>
      <c r="P8" s="112" t="s">
        <v>201</v>
      </c>
      <c r="Q8" s="33">
        <v>45139</v>
      </c>
      <c r="R8" s="2" t="s">
        <v>1101</v>
      </c>
      <c r="S8" s="2" t="s">
        <v>485</v>
      </c>
      <c r="T8" s="2"/>
      <c r="U8" s="2"/>
      <c r="V8" s="33"/>
    </row>
    <row r="9" spans="2:22" ht="51" x14ac:dyDescent="0.2">
      <c r="B9" s="19" t="s">
        <v>1107</v>
      </c>
      <c r="C9" s="20" t="s">
        <v>267</v>
      </c>
      <c r="D9" s="20" t="s">
        <v>268</v>
      </c>
      <c r="E9" s="71">
        <v>44477</v>
      </c>
      <c r="F9" s="2" t="s">
        <v>80</v>
      </c>
      <c r="G9" s="21" t="s">
        <v>342</v>
      </c>
      <c r="H9" s="2" t="s">
        <v>296</v>
      </c>
      <c r="I9" s="2" t="s">
        <v>1076</v>
      </c>
      <c r="J9" s="2" t="s">
        <v>1085</v>
      </c>
      <c r="K9" s="2" t="s">
        <v>294</v>
      </c>
      <c r="L9" s="14" t="s">
        <v>1080</v>
      </c>
      <c r="M9" s="14" t="s">
        <v>274</v>
      </c>
      <c r="N9" s="2" t="s">
        <v>1108</v>
      </c>
      <c r="O9" s="2" t="s">
        <v>1109</v>
      </c>
      <c r="P9" s="109" t="s">
        <v>205</v>
      </c>
      <c r="Q9" s="33">
        <v>45139</v>
      </c>
      <c r="R9" s="2" t="s">
        <v>1110</v>
      </c>
      <c r="S9" s="2" t="s">
        <v>485</v>
      </c>
      <c r="T9" s="2"/>
      <c r="U9" s="2"/>
      <c r="V9" s="33"/>
    </row>
    <row r="10" spans="2:22" ht="51" hidden="1" x14ac:dyDescent="0.2">
      <c r="B10" s="19" t="s">
        <v>1093</v>
      </c>
      <c r="C10" s="20" t="s">
        <v>1075</v>
      </c>
      <c r="D10" s="20" t="s">
        <v>268</v>
      </c>
      <c r="E10" s="71">
        <v>44477</v>
      </c>
      <c r="F10" s="2" t="s">
        <v>80</v>
      </c>
      <c r="G10" s="21" t="s">
        <v>342</v>
      </c>
      <c r="H10" s="2" t="s">
        <v>296</v>
      </c>
      <c r="I10" s="2" t="s">
        <v>1076</v>
      </c>
      <c r="J10" s="2" t="s">
        <v>1090</v>
      </c>
      <c r="K10" s="2" t="s">
        <v>294</v>
      </c>
      <c r="L10" s="14" t="s">
        <v>1080</v>
      </c>
      <c r="M10" s="14" t="s">
        <v>274</v>
      </c>
      <c r="N10" s="2" t="s">
        <v>1094</v>
      </c>
      <c r="O10" s="2" t="s">
        <v>1095</v>
      </c>
      <c r="P10" s="109" t="s">
        <v>205</v>
      </c>
      <c r="Q10" s="33">
        <v>45139</v>
      </c>
      <c r="R10" s="2" t="s">
        <v>1096</v>
      </c>
      <c r="S10" s="2" t="s">
        <v>1092</v>
      </c>
      <c r="T10" s="2"/>
      <c r="U10" s="2" t="s">
        <v>1097</v>
      </c>
      <c r="V10" s="33">
        <v>44719</v>
      </c>
    </row>
    <row r="11" spans="2:22" ht="34" x14ac:dyDescent="0.2">
      <c r="B11" s="19" t="s">
        <v>1111</v>
      </c>
      <c r="C11" s="20" t="s">
        <v>267</v>
      </c>
      <c r="D11" s="20" t="s">
        <v>268</v>
      </c>
      <c r="E11" s="71">
        <v>44477</v>
      </c>
      <c r="F11" s="2" t="s">
        <v>80</v>
      </c>
      <c r="G11" s="21" t="s">
        <v>342</v>
      </c>
      <c r="H11" s="2" t="s">
        <v>296</v>
      </c>
      <c r="I11" s="2" t="s">
        <v>1076</v>
      </c>
      <c r="J11" s="2" t="s">
        <v>1090</v>
      </c>
      <c r="K11" s="2" t="s">
        <v>294</v>
      </c>
      <c r="L11" s="14" t="s">
        <v>1080</v>
      </c>
      <c r="M11" s="14" t="s">
        <v>274</v>
      </c>
      <c r="N11" s="2" t="s">
        <v>1112</v>
      </c>
      <c r="O11" s="2" t="s">
        <v>1113</v>
      </c>
      <c r="P11" s="109" t="s">
        <v>205</v>
      </c>
      <c r="Q11" s="33">
        <v>45139</v>
      </c>
      <c r="R11" s="2" t="s">
        <v>1114</v>
      </c>
      <c r="S11" s="2" t="s">
        <v>1092</v>
      </c>
      <c r="T11" s="2"/>
      <c r="U11" s="2"/>
      <c r="V11" s="33"/>
    </row>
    <row r="12" spans="2:22" ht="34" x14ac:dyDescent="0.2">
      <c r="B12" s="19" t="s">
        <v>1115</v>
      </c>
      <c r="C12" s="20" t="s">
        <v>267</v>
      </c>
      <c r="D12" s="20" t="s">
        <v>268</v>
      </c>
      <c r="E12" s="71">
        <v>44477</v>
      </c>
      <c r="F12" s="2" t="s">
        <v>80</v>
      </c>
      <c r="G12" s="21" t="s">
        <v>342</v>
      </c>
      <c r="H12" s="2" t="s">
        <v>296</v>
      </c>
      <c r="I12" s="2" t="s">
        <v>1076</v>
      </c>
      <c r="J12" s="2" t="s">
        <v>1103</v>
      </c>
      <c r="K12" s="2" t="s">
        <v>294</v>
      </c>
      <c r="L12" s="14" t="s">
        <v>1080</v>
      </c>
      <c r="M12" s="14" t="s">
        <v>507</v>
      </c>
      <c r="N12" s="2" t="s">
        <v>1116</v>
      </c>
      <c r="O12" s="2" t="s">
        <v>1117</v>
      </c>
      <c r="P12" s="109" t="s">
        <v>205</v>
      </c>
      <c r="Q12" s="33">
        <v>45139</v>
      </c>
      <c r="R12" s="2" t="s">
        <v>1118</v>
      </c>
      <c r="S12" s="2" t="s">
        <v>485</v>
      </c>
      <c r="T12" s="2"/>
      <c r="U12" s="2" t="s">
        <v>1376</v>
      </c>
      <c r="V12" s="33"/>
    </row>
    <row r="13" spans="2:22" ht="34" x14ac:dyDescent="0.2">
      <c r="B13" s="19" t="s">
        <v>1136</v>
      </c>
      <c r="C13" s="2" t="s">
        <v>267</v>
      </c>
      <c r="D13" s="20" t="s">
        <v>268</v>
      </c>
      <c r="E13" s="71">
        <v>44588</v>
      </c>
      <c r="F13" s="2" t="s">
        <v>72</v>
      </c>
      <c r="G13" s="2" t="s">
        <v>276</v>
      </c>
      <c r="H13" s="2" t="s">
        <v>381</v>
      </c>
      <c r="I13" s="2" t="s">
        <v>1076</v>
      </c>
      <c r="J13" s="2" t="s">
        <v>1079</v>
      </c>
      <c r="K13" s="2" t="s">
        <v>294</v>
      </c>
      <c r="L13" s="14" t="s">
        <v>1080</v>
      </c>
      <c r="M13" s="14" t="s">
        <v>893</v>
      </c>
      <c r="N13" s="2" t="s">
        <v>1137</v>
      </c>
      <c r="O13" s="2" t="s">
        <v>1109</v>
      </c>
      <c r="P13" s="109" t="s">
        <v>205</v>
      </c>
      <c r="Q13" s="33">
        <v>44706</v>
      </c>
      <c r="R13" s="2" t="s">
        <v>1138</v>
      </c>
      <c r="S13" s="2" t="s">
        <v>383</v>
      </c>
      <c r="T13" s="2"/>
      <c r="U13" s="2" t="s">
        <v>1139</v>
      </c>
      <c r="V13" s="33"/>
    </row>
    <row r="14" spans="2:22" ht="34" x14ac:dyDescent="0.2">
      <c r="B14" s="19" t="s">
        <v>1150</v>
      </c>
      <c r="C14" s="2" t="s">
        <v>267</v>
      </c>
      <c r="D14" s="2" t="s">
        <v>268</v>
      </c>
      <c r="E14" s="71">
        <v>44588</v>
      </c>
      <c r="F14" s="2" t="s">
        <v>84</v>
      </c>
      <c r="G14" s="2" t="s">
        <v>276</v>
      </c>
      <c r="H14" s="2" t="s">
        <v>296</v>
      </c>
      <c r="I14" s="2" t="s">
        <v>1076</v>
      </c>
      <c r="J14" s="2" t="s">
        <v>1103</v>
      </c>
      <c r="K14" s="2" t="s">
        <v>1145</v>
      </c>
      <c r="L14" s="14" t="s">
        <v>1080</v>
      </c>
      <c r="M14" s="14" t="s">
        <v>408</v>
      </c>
      <c r="N14" s="2" t="s">
        <v>1151</v>
      </c>
      <c r="O14" s="2" t="s">
        <v>1117</v>
      </c>
      <c r="P14" s="109" t="s">
        <v>205</v>
      </c>
      <c r="Q14" s="33">
        <v>45566</v>
      </c>
      <c r="R14" s="2" t="s">
        <v>1152</v>
      </c>
      <c r="S14" s="2" t="s">
        <v>296</v>
      </c>
      <c r="T14" s="2"/>
      <c r="U14" s="2"/>
      <c r="V14" s="33"/>
    </row>
    <row r="15" spans="2:22" ht="68" hidden="1" x14ac:dyDescent="0.2">
      <c r="B15" s="19" t="s">
        <v>1119</v>
      </c>
      <c r="C15" s="20" t="s">
        <v>1075</v>
      </c>
      <c r="D15" s="20" t="s">
        <v>268</v>
      </c>
      <c r="E15" s="71">
        <v>44477</v>
      </c>
      <c r="F15" s="2"/>
      <c r="G15" s="21" t="s">
        <v>342</v>
      </c>
      <c r="H15" s="2"/>
      <c r="I15" s="2"/>
      <c r="J15" s="2"/>
      <c r="K15" s="2"/>
      <c r="L15" s="2"/>
      <c r="M15" s="2"/>
      <c r="N15" s="2" t="s">
        <v>1120</v>
      </c>
      <c r="O15" s="2" t="s">
        <v>1121</v>
      </c>
      <c r="P15" s="109" t="s">
        <v>384</v>
      </c>
      <c r="Q15" s="2"/>
      <c r="R15" s="2" t="s">
        <v>1122</v>
      </c>
      <c r="S15" s="2"/>
      <c r="T15" s="2"/>
      <c r="U15" s="2" t="s">
        <v>1087</v>
      </c>
      <c r="V15" s="33">
        <v>44587</v>
      </c>
    </row>
    <row r="16" spans="2:22" ht="34" hidden="1" x14ac:dyDescent="0.2">
      <c r="B16" s="19" t="s">
        <v>1123</v>
      </c>
      <c r="C16" s="20" t="s">
        <v>1075</v>
      </c>
      <c r="D16" s="20" t="s">
        <v>268</v>
      </c>
      <c r="E16" s="71">
        <v>44477</v>
      </c>
      <c r="F16" s="2"/>
      <c r="G16" s="21" t="s">
        <v>342</v>
      </c>
      <c r="H16" s="2"/>
      <c r="I16" s="2"/>
      <c r="J16" s="2"/>
      <c r="K16" s="2"/>
      <c r="L16" s="2"/>
      <c r="M16" s="2"/>
      <c r="N16" s="2" t="s">
        <v>1124</v>
      </c>
      <c r="O16" s="2" t="s">
        <v>1125</v>
      </c>
      <c r="P16" s="109" t="s">
        <v>384</v>
      </c>
      <c r="Q16" s="2"/>
      <c r="R16" s="2" t="s">
        <v>1126</v>
      </c>
      <c r="S16" s="2"/>
      <c r="T16" s="2"/>
      <c r="U16" s="2" t="s">
        <v>1087</v>
      </c>
      <c r="V16" s="33">
        <v>44587</v>
      </c>
    </row>
    <row r="17" spans="2:22" ht="85" x14ac:dyDescent="0.2">
      <c r="B17" s="19" t="s">
        <v>1169</v>
      </c>
      <c r="C17" s="2" t="s">
        <v>267</v>
      </c>
      <c r="D17" s="2" t="s">
        <v>268</v>
      </c>
      <c r="E17" s="71">
        <v>44602</v>
      </c>
      <c r="F17" s="2" t="s">
        <v>84</v>
      </c>
      <c r="G17" s="2" t="s">
        <v>401</v>
      </c>
      <c r="H17" s="2" t="s">
        <v>381</v>
      </c>
      <c r="I17" s="2" t="s">
        <v>1158</v>
      </c>
      <c r="J17" s="2" t="s">
        <v>1170</v>
      </c>
      <c r="K17" s="2" t="s">
        <v>1171</v>
      </c>
      <c r="L17" s="14" t="s">
        <v>1080</v>
      </c>
      <c r="M17" s="14" t="s">
        <v>893</v>
      </c>
      <c r="N17" s="2" t="s">
        <v>1172</v>
      </c>
      <c r="O17" s="2" t="s">
        <v>1173</v>
      </c>
      <c r="P17" s="109" t="s">
        <v>205</v>
      </c>
      <c r="Q17" s="33">
        <v>44743</v>
      </c>
      <c r="R17" s="2" t="s">
        <v>1174</v>
      </c>
      <c r="S17" s="2" t="s">
        <v>383</v>
      </c>
      <c r="T17" s="2"/>
      <c r="U17" s="2"/>
      <c r="V17" s="33"/>
    </row>
    <row r="18" spans="2:22" ht="68" x14ac:dyDescent="0.2">
      <c r="B18" s="19" t="s">
        <v>1175</v>
      </c>
      <c r="C18" s="2" t="s">
        <v>267</v>
      </c>
      <c r="D18" s="110" t="s">
        <v>268</v>
      </c>
      <c r="E18" s="71">
        <v>44602</v>
      </c>
      <c r="F18" s="2" t="s">
        <v>84</v>
      </c>
      <c r="G18" s="2" t="s">
        <v>401</v>
      </c>
      <c r="H18" s="2" t="s">
        <v>381</v>
      </c>
      <c r="I18" s="2" t="s">
        <v>1158</v>
      </c>
      <c r="J18" s="2" t="s">
        <v>1176</v>
      </c>
      <c r="K18" s="2" t="s">
        <v>1177</v>
      </c>
      <c r="L18" s="14" t="s">
        <v>1080</v>
      </c>
      <c r="M18" s="14" t="s">
        <v>893</v>
      </c>
      <c r="N18" s="2" t="s">
        <v>1178</v>
      </c>
      <c r="O18" s="2" t="s">
        <v>1179</v>
      </c>
      <c r="P18" s="109" t="s">
        <v>205</v>
      </c>
      <c r="Q18" s="33">
        <v>45017</v>
      </c>
      <c r="R18" s="2" t="s">
        <v>1180</v>
      </c>
      <c r="S18" s="2" t="s">
        <v>383</v>
      </c>
      <c r="T18" s="2"/>
      <c r="U18" s="2"/>
      <c r="V18" s="33"/>
    </row>
    <row r="19" spans="2:22" ht="68" x14ac:dyDescent="0.2">
      <c r="B19" s="19" t="s">
        <v>1181</v>
      </c>
      <c r="C19" s="2" t="s">
        <v>267</v>
      </c>
      <c r="D19" s="2" t="s">
        <v>268</v>
      </c>
      <c r="E19" s="71">
        <v>44609</v>
      </c>
      <c r="F19" s="2" t="s">
        <v>78</v>
      </c>
      <c r="G19" s="2" t="s">
        <v>295</v>
      </c>
      <c r="H19" s="2" t="s">
        <v>296</v>
      </c>
      <c r="I19" s="2" t="s">
        <v>1158</v>
      </c>
      <c r="J19" s="2" t="s">
        <v>329</v>
      </c>
      <c r="K19" s="2" t="s">
        <v>294</v>
      </c>
      <c r="L19" s="70" t="s">
        <v>1077</v>
      </c>
      <c r="M19" s="14" t="s">
        <v>1394</v>
      </c>
      <c r="N19" s="2" t="s">
        <v>1182</v>
      </c>
      <c r="O19" s="2" t="s">
        <v>1183</v>
      </c>
      <c r="P19" s="109" t="s">
        <v>205</v>
      </c>
      <c r="Q19" s="33">
        <v>44771</v>
      </c>
      <c r="R19" s="2" t="s">
        <v>1184</v>
      </c>
      <c r="S19" s="2" t="s">
        <v>296</v>
      </c>
      <c r="T19" s="2"/>
      <c r="U19" s="2"/>
      <c r="V19" s="33"/>
    </row>
    <row r="20" spans="2:22" ht="68" x14ac:dyDescent="0.2">
      <c r="B20" s="19" t="s">
        <v>1185</v>
      </c>
      <c r="C20" s="2" t="s">
        <v>267</v>
      </c>
      <c r="D20" s="110" t="s">
        <v>268</v>
      </c>
      <c r="E20" s="71">
        <v>44623</v>
      </c>
      <c r="F20" s="2" t="s">
        <v>84</v>
      </c>
      <c r="G20" s="2" t="s">
        <v>584</v>
      </c>
      <c r="H20" s="2" t="s">
        <v>584</v>
      </c>
      <c r="I20" s="2" t="s">
        <v>1158</v>
      </c>
      <c r="J20" s="2" t="s">
        <v>1103</v>
      </c>
      <c r="K20" s="2" t="s">
        <v>577</v>
      </c>
      <c r="L20" s="14" t="s">
        <v>1077</v>
      </c>
      <c r="M20" s="14" t="s">
        <v>1186</v>
      </c>
      <c r="N20" s="2" t="s">
        <v>1187</v>
      </c>
      <c r="O20" s="2" t="s">
        <v>1188</v>
      </c>
      <c r="P20" s="109" t="s">
        <v>205</v>
      </c>
      <c r="Q20" s="33">
        <v>44834</v>
      </c>
      <c r="R20" s="2" t="s">
        <v>1189</v>
      </c>
      <c r="S20" s="2" t="s">
        <v>584</v>
      </c>
      <c r="T20" s="2" t="s">
        <v>733</v>
      </c>
      <c r="U20" s="2"/>
      <c r="V20" s="33"/>
    </row>
    <row r="21" spans="2:22" ht="85" x14ac:dyDescent="0.2">
      <c r="B21" s="19" t="s">
        <v>1197</v>
      </c>
      <c r="C21" s="2" t="s">
        <v>267</v>
      </c>
      <c r="D21" s="110" t="s">
        <v>268</v>
      </c>
      <c r="E21" s="71">
        <v>44665</v>
      </c>
      <c r="F21" s="2" t="s">
        <v>270</v>
      </c>
      <c r="G21" s="2" t="s">
        <v>1198</v>
      </c>
      <c r="H21" s="2" t="s">
        <v>271</v>
      </c>
      <c r="I21" s="2" t="s">
        <v>1076</v>
      </c>
      <c r="J21" s="2" t="s">
        <v>1199</v>
      </c>
      <c r="K21" s="2" t="s">
        <v>294</v>
      </c>
      <c r="L21" s="14" t="s">
        <v>1077</v>
      </c>
      <c r="M21" s="14" t="s">
        <v>274</v>
      </c>
      <c r="N21" s="2" t="s">
        <v>1200</v>
      </c>
      <c r="O21" s="2" t="s">
        <v>1201</v>
      </c>
      <c r="P21" s="109" t="s">
        <v>205</v>
      </c>
      <c r="Q21" s="33">
        <v>45139</v>
      </c>
      <c r="R21" s="2" t="s">
        <v>1202</v>
      </c>
      <c r="S21" s="2" t="s">
        <v>276</v>
      </c>
      <c r="T21" s="2" t="s">
        <v>490</v>
      </c>
      <c r="U21" s="2" t="s">
        <v>1203</v>
      </c>
      <c r="V21" s="33"/>
    </row>
    <row r="22" spans="2:22" ht="85" x14ac:dyDescent="0.2">
      <c r="B22" s="19" t="s">
        <v>1204</v>
      </c>
      <c r="C22" s="2" t="s">
        <v>267</v>
      </c>
      <c r="D22" s="2" t="s">
        <v>268</v>
      </c>
      <c r="E22" s="71">
        <v>44691</v>
      </c>
      <c r="F22" s="2" t="s">
        <v>84</v>
      </c>
      <c r="G22" s="2" t="s">
        <v>578</v>
      </c>
      <c r="H22" s="2" t="s">
        <v>271</v>
      </c>
      <c r="I22" s="2" t="s">
        <v>1158</v>
      </c>
      <c r="J22" s="2" t="s">
        <v>1205</v>
      </c>
      <c r="K22" s="2" t="s">
        <v>1171</v>
      </c>
      <c r="L22" s="112" t="s">
        <v>1080</v>
      </c>
      <c r="M22" s="14" t="s">
        <v>1391</v>
      </c>
      <c r="N22" s="2" t="s">
        <v>1380</v>
      </c>
      <c r="O22" s="2" t="s">
        <v>1206</v>
      </c>
      <c r="P22" s="109" t="s">
        <v>205</v>
      </c>
      <c r="Q22" s="33">
        <v>44925</v>
      </c>
      <c r="R22" s="2" t="s">
        <v>1207</v>
      </c>
      <c r="S22" s="2" t="s">
        <v>485</v>
      </c>
      <c r="T22" s="2"/>
      <c r="U22" s="2"/>
      <c r="V22" s="33"/>
    </row>
    <row r="23" spans="2:22" ht="68" x14ac:dyDescent="0.2">
      <c r="B23" s="19" t="s">
        <v>1215</v>
      </c>
      <c r="C23" s="2" t="s">
        <v>267</v>
      </c>
      <c r="D23" s="110" t="s">
        <v>268</v>
      </c>
      <c r="E23" s="71">
        <v>44706</v>
      </c>
      <c r="F23" s="2" t="s">
        <v>387</v>
      </c>
      <c r="G23" s="2" t="s">
        <v>1371</v>
      </c>
      <c r="H23" s="2" t="s">
        <v>584</v>
      </c>
      <c r="I23" s="2" t="s">
        <v>1158</v>
      </c>
      <c r="J23" s="2" t="s">
        <v>1159</v>
      </c>
      <c r="K23" s="2" t="s">
        <v>1382</v>
      </c>
      <c r="L23" s="14" t="s">
        <v>1077</v>
      </c>
      <c r="M23" s="14" t="s">
        <v>1387</v>
      </c>
      <c r="N23" s="21" t="s">
        <v>1372</v>
      </c>
      <c r="O23" s="2" t="s">
        <v>1373</v>
      </c>
      <c r="P23" s="109" t="s">
        <v>205</v>
      </c>
      <c r="Q23" s="33">
        <v>44774</v>
      </c>
      <c r="R23" s="2" t="s">
        <v>1374</v>
      </c>
      <c r="S23" s="2" t="s">
        <v>584</v>
      </c>
      <c r="T23" s="2"/>
      <c r="U23" s="2"/>
      <c r="V23" s="33"/>
    </row>
    <row r="24" spans="2:22" ht="153" x14ac:dyDescent="0.2">
      <c r="B24" s="19" t="s">
        <v>1078</v>
      </c>
      <c r="C24" s="20" t="s">
        <v>267</v>
      </c>
      <c r="D24" s="20" t="s">
        <v>268</v>
      </c>
      <c r="E24" s="71">
        <v>44477</v>
      </c>
      <c r="F24" s="20" t="s">
        <v>72</v>
      </c>
      <c r="G24" s="21" t="s">
        <v>342</v>
      </c>
      <c r="H24" s="21" t="s">
        <v>381</v>
      </c>
      <c r="I24" s="21" t="s">
        <v>1076</v>
      </c>
      <c r="J24" s="2" t="s">
        <v>1079</v>
      </c>
      <c r="K24" s="2" t="s">
        <v>280</v>
      </c>
      <c r="L24" s="14" t="s">
        <v>1080</v>
      </c>
      <c r="M24" s="14" t="s">
        <v>893</v>
      </c>
      <c r="N24" s="2" t="s">
        <v>1081</v>
      </c>
      <c r="O24" s="2" t="s">
        <v>1082</v>
      </c>
      <c r="P24" s="61" t="s">
        <v>1083</v>
      </c>
      <c r="Q24" s="22">
        <v>44741</v>
      </c>
      <c r="R24" s="2" t="s">
        <v>1084</v>
      </c>
      <c r="S24" s="2" t="s">
        <v>381</v>
      </c>
      <c r="T24" s="2"/>
      <c r="U24" s="2" t="s">
        <v>1375</v>
      </c>
      <c r="V24" s="22"/>
    </row>
    <row r="25" spans="2:22" ht="34" x14ac:dyDescent="0.2">
      <c r="B25" s="19" t="s">
        <v>1088</v>
      </c>
      <c r="C25" s="20" t="s">
        <v>267</v>
      </c>
      <c r="D25" s="20" t="s">
        <v>268</v>
      </c>
      <c r="E25" s="71">
        <v>44477</v>
      </c>
      <c r="F25" s="2" t="s">
        <v>80</v>
      </c>
      <c r="G25" s="21" t="s">
        <v>342</v>
      </c>
      <c r="H25" s="2" t="s">
        <v>1089</v>
      </c>
      <c r="I25" s="2" t="s">
        <v>1076</v>
      </c>
      <c r="J25" s="2" t="s">
        <v>1090</v>
      </c>
      <c r="K25" s="2" t="s">
        <v>294</v>
      </c>
      <c r="L25" s="14" t="s">
        <v>1080</v>
      </c>
      <c r="M25" s="14" t="s">
        <v>1392</v>
      </c>
      <c r="N25" s="2" t="s">
        <v>1383</v>
      </c>
      <c r="O25" s="2" t="s">
        <v>1086</v>
      </c>
      <c r="P25" s="109" t="s">
        <v>1083</v>
      </c>
      <c r="Q25" s="33">
        <v>45139</v>
      </c>
      <c r="R25" s="2" t="s">
        <v>1091</v>
      </c>
      <c r="S25" s="2" t="s">
        <v>299</v>
      </c>
      <c r="T25" s="2"/>
      <c r="U25" s="2"/>
      <c r="V25" s="33"/>
    </row>
    <row r="26" spans="2:22" ht="34" x14ac:dyDescent="0.2">
      <c r="B26" s="19" t="s">
        <v>1102</v>
      </c>
      <c r="C26" s="20" t="s">
        <v>267</v>
      </c>
      <c r="D26" s="20" t="s">
        <v>268</v>
      </c>
      <c r="E26" s="71">
        <v>44477</v>
      </c>
      <c r="F26" s="2" t="s">
        <v>80</v>
      </c>
      <c r="G26" s="21" t="s">
        <v>342</v>
      </c>
      <c r="H26" s="2" t="s">
        <v>296</v>
      </c>
      <c r="I26" s="2" t="s">
        <v>1076</v>
      </c>
      <c r="J26" s="2" t="s">
        <v>1103</v>
      </c>
      <c r="K26" s="2" t="s">
        <v>294</v>
      </c>
      <c r="L26" s="14" t="s">
        <v>1080</v>
      </c>
      <c r="M26" s="14" t="s">
        <v>1393</v>
      </c>
      <c r="N26" s="2" t="s">
        <v>1104</v>
      </c>
      <c r="O26" s="2" t="s">
        <v>1105</v>
      </c>
      <c r="P26" s="109" t="s">
        <v>1083</v>
      </c>
      <c r="Q26" s="33">
        <v>45566</v>
      </c>
      <c r="R26" s="2" t="s">
        <v>1106</v>
      </c>
      <c r="S26" s="2" t="s">
        <v>485</v>
      </c>
      <c r="T26" s="2"/>
      <c r="U26" s="2"/>
      <c r="V26" s="33"/>
    </row>
    <row r="27" spans="2:22" ht="68" x14ac:dyDescent="0.2">
      <c r="B27" s="19" t="s">
        <v>1127</v>
      </c>
      <c r="C27" s="2" t="s">
        <v>267</v>
      </c>
      <c r="D27" s="20" t="s">
        <v>268</v>
      </c>
      <c r="E27" s="71">
        <v>44588</v>
      </c>
      <c r="F27" s="2" t="s">
        <v>80</v>
      </c>
      <c r="G27" s="2" t="s">
        <v>276</v>
      </c>
      <c r="H27" s="2" t="s">
        <v>299</v>
      </c>
      <c r="I27" s="2" t="s">
        <v>1076</v>
      </c>
      <c r="J27" s="2" t="s">
        <v>1103</v>
      </c>
      <c r="K27" s="2" t="s">
        <v>329</v>
      </c>
      <c r="L27" s="14" t="s">
        <v>1077</v>
      </c>
      <c r="M27" s="14" t="s">
        <v>287</v>
      </c>
      <c r="N27" s="2" t="s">
        <v>1128</v>
      </c>
      <c r="O27" s="2" t="s">
        <v>1129</v>
      </c>
      <c r="P27" s="109" t="s">
        <v>1083</v>
      </c>
      <c r="Q27" s="33">
        <v>44771</v>
      </c>
      <c r="R27" s="2" t="s">
        <v>1377</v>
      </c>
      <c r="S27" s="2" t="s">
        <v>299</v>
      </c>
      <c r="T27" s="2"/>
      <c r="U27" s="2"/>
      <c r="V27" s="33"/>
    </row>
    <row r="28" spans="2:22" ht="136" x14ac:dyDescent="0.2">
      <c r="B28" s="19" t="s">
        <v>1130</v>
      </c>
      <c r="C28" s="2" t="s">
        <v>267</v>
      </c>
      <c r="D28" s="2" t="s">
        <v>268</v>
      </c>
      <c r="E28" s="71">
        <v>44588</v>
      </c>
      <c r="F28" s="2" t="s">
        <v>84</v>
      </c>
      <c r="G28" s="2" t="s">
        <v>276</v>
      </c>
      <c r="H28" s="2" t="s">
        <v>272</v>
      </c>
      <c r="I28" s="2" t="s">
        <v>1076</v>
      </c>
      <c r="J28" s="2" t="s">
        <v>1103</v>
      </c>
      <c r="K28" s="2" t="s">
        <v>577</v>
      </c>
      <c r="L28" s="14" t="s">
        <v>1077</v>
      </c>
      <c r="M28" s="14" t="s">
        <v>1387</v>
      </c>
      <c r="N28" s="2" t="s">
        <v>1131</v>
      </c>
      <c r="O28" s="2" t="s">
        <v>1378</v>
      </c>
      <c r="P28" s="109" t="s">
        <v>1083</v>
      </c>
      <c r="Q28" s="33">
        <v>44865</v>
      </c>
      <c r="R28" s="2" t="s">
        <v>1132</v>
      </c>
      <c r="S28" s="2" t="s">
        <v>272</v>
      </c>
      <c r="T28" s="2"/>
      <c r="U28" s="2"/>
      <c r="V28" s="33"/>
    </row>
    <row r="29" spans="2:22" ht="68" x14ac:dyDescent="0.2">
      <c r="B29" s="19" t="s">
        <v>1133</v>
      </c>
      <c r="C29" s="2" t="s">
        <v>267</v>
      </c>
      <c r="D29" s="2" t="s">
        <v>268</v>
      </c>
      <c r="E29" s="71">
        <v>44588</v>
      </c>
      <c r="F29" s="2" t="s">
        <v>84</v>
      </c>
      <c r="G29" s="2" t="s">
        <v>276</v>
      </c>
      <c r="H29" s="2" t="s">
        <v>272</v>
      </c>
      <c r="I29" s="2" t="s">
        <v>1076</v>
      </c>
      <c r="J29" s="2" t="s">
        <v>1103</v>
      </c>
      <c r="K29" s="2" t="s">
        <v>577</v>
      </c>
      <c r="L29" s="14" t="s">
        <v>1077</v>
      </c>
      <c r="M29" s="14" t="s">
        <v>1387</v>
      </c>
      <c r="N29" s="2" t="s">
        <v>1134</v>
      </c>
      <c r="O29" s="2" t="s">
        <v>1135</v>
      </c>
      <c r="P29" s="109" t="s">
        <v>1083</v>
      </c>
      <c r="Q29" s="33">
        <v>44895</v>
      </c>
      <c r="R29" s="2" t="s">
        <v>1379</v>
      </c>
      <c r="S29" s="2" t="s">
        <v>272</v>
      </c>
      <c r="T29" s="2"/>
      <c r="U29" s="2"/>
      <c r="V29" s="33"/>
    </row>
    <row r="30" spans="2:22" ht="34" x14ac:dyDescent="0.2">
      <c r="B30" s="19" t="s">
        <v>1141</v>
      </c>
      <c r="C30" s="2" t="s">
        <v>267</v>
      </c>
      <c r="D30" s="2" t="s">
        <v>268</v>
      </c>
      <c r="E30" s="71">
        <v>44588</v>
      </c>
      <c r="F30" s="2" t="s">
        <v>78</v>
      </c>
      <c r="G30" s="2" t="s">
        <v>276</v>
      </c>
      <c r="H30" s="2" t="s">
        <v>299</v>
      </c>
      <c r="I30" s="2" t="s">
        <v>1076</v>
      </c>
      <c r="J30" s="2" t="s">
        <v>329</v>
      </c>
      <c r="K30" s="2" t="s">
        <v>1079</v>
      </c>
      <c r="L30" s="14" t="s">
        <v>1077</v>
      </c>
      <c r="M30" s="14" t="s">
        <v>893</v>
      </c>
      <c r="N30" s="2" t="s">
        <v>1142</v>
      </c>
      <c r="O30" s="2" t="s">
        <v>1140</v>
      </c>
      <c r="P30" s="109" t="s">
        <v>1083</v>
      </c>
      <c r="Q30" s="33">
        <v>44771</v>
      </c>
      <c r="R30" s="2" t="s">
        <v>1143</v>
      </c>
      <c r="S30" s="2" t="s">
        <v>299</v>
      </c>
      <c r="T30" s="2"/>
      <c r="U30" s="2"/>
      <c r="V30" s="33"/>
    </row>
    <row r="31" spans="2:22" ht="51" x14ac:dyDescent="0.2">
      <c r="B31" s="19" t="s">
        <v>1144</v>
      </c>
      <c r="C31" s="2" t="s">
        <v>267</v>
      </c>
      <c r="D31" s="20" t="s">
        <v>268</v>
      </c>
      <c r="E31" s="71">
        <v>44588</v>
      </c>
      <c r="F31" s="2" t="s">
        <v>72</v>
      </c>
      <c r="G31" s="2" t="s">
        <v>276</v>
      </c>
      <c r="H31" s="2" t="s">
        <v>381</v>
      </c>
      <c r="I31" s="2" t="s">
        <v>1076</v>
      </c>
      <c r="J31" s="2" t="s">
        <v>1079</v>
      </c>
      <c r="K31" s="2" t="s">
        <v>1145</v>
      </c>
      <c r="L31" s="14" t="s">
        <v>1077</v>
      </c>
      <c r="M31" s="14" t="s">
        <v>1146</v>
      </c>
      <c r="N31" s="2" t="s">
        <v>1147</v>
      </c>
      <c r="O31" s="2" t="s">
        <v>1148</v>
      </c>
      <c r="P31" s="109" t="s">
        <v>1083</v>
      </c>
      <c r="Q31" s="33">
        <v>44741</v>
      </c>
      <c r="R31" s="2" t="s">
        <v>1149</v>
      </c>
      <c r="S31" s="2" t="s">
        <v>381</v>
      </c>
      <c r="T31" s="2"/>
      <c r="U31" s="2"/>
      <c r="V31" s="33"/>
    </row>
    <row r="32" spans="2:22" ht="34" x14ac:dyDescent="0.2">
      <c r="B32" s="19" t="s">
        <v>1153</v>
      </c>
      <c r="C32" s="2" t="s">
        <v>267</v>
      </c>
      <c r="D32" s="110" t="s">
        <v>268</v>
      </c>
      <c r="E32" s="71">
        <v>44588</v>
      </c>
      <c r="F32" s="2" t="s">
        <v>84</v>
      </c>
      <c r="G32" s="2" t="s">
        <v>276</v>
      </c>
      <c r="H32" s="2" t="s">
        <v>296</v>
      </c>
      <c r="I32" s="2" t="s">
        <v>1076</v>
      </c>
      <c r="J32" s="2" t="s">
        <v>1103</v>
      </c>
      <c r="K32" s="2" t="s">
        <v>1145</v>
      </c>
      <c r="L32" s="14" t="s">
        <v>1077</v>
      </c>
      <c r="M32" s="14" t="s">
        <v>507</v>
      </c>
      <c r="N32" s="2" t="s">
        <v>1154</v>
      </c>
      <c r="O32" s="2" t="s">
        <v>1155</v>
      </c>
      <c r="P32" s="109" t="s">
        <v>1083</v>
      </c>
      <c r="Q32" s="33">
        <v>45566</v>
      </c>
      <c r="R32" s="2" t="s">
        <v>1156</v>
      </c>
      <c r="S32" s="2" t="s">
        <v>485</v>
      </c>
      <c r="T32" s="2"/>
      <c r="U32" s="2"/>
      <c r="V32" s="33"/>
    </row>
    <row r="33" spans="2:22" ht="51" hidden="1" x14ac:dyDescent="0.2">
      <c r="B33" s="19" t="s">
        <v>1190</v>
      </c>
      <c r="C33" s="2" t="s">
        <v>1075</v>
      </c>
      <c r="D33" s="2" t="s">
        <v>268</v>
      </c>
      <c r="E33" s="71">
        <v>44641</v>
      </c>
      <c r="F33" s="2" t="s">
        <v>387</v>
      </c>
      <c r="G33" s="2" t="s">
        <v>674</v>
      </c>
      <c r="H33" s="2" t="s">
        <v>383</v>
      </c>
      <c r="I33" s="2" t="s">
        <v>1158</v>
      </c>
      <c r="J33" s="2" t="s">
        <v>1191</v>
      </c>
      <c r="K33" s="2" t="s">
        <v>281</v>
      </c>
      <c r="L33" s="14" t="s">
        <v>1080</v>
      </c>
      <c r="M33" s="14" t="s">
        <v>893</v>
      </c>
      <c r="N33" s="2" t="s">
        <v>1192</v>
      </c>
      <c r="O33" s="2" t="s">
        <v>1193</v>
      </c>
      <c r="P33" s="109" t="s">
        <v>384</v>
      </c>
      <c r="Q33" s="33">
        <v>44643</v>
      </c>
      <c r="R33" s="2" t="s">
        <v>1194</v>
      </c>
      <c r="S33" s="2" t="s">
        <v>1195</v>
      </c>
      <c r="T33" s="2"/>
      <c r="U33" s="2" t="s">
        <v>1196</v>
      </c>
      <c r="V33" s="33">
        <v>44679</v>
      </c>
    </row>
    <row r="34" spans="2:22" ht="221" x14ac:dyDescent="0.2">
      <c r="B34" s="19" t="s">
        <v>1157</v>
      </c>
      <c r="C34" s="2" t="s">
        <v>267</v>
      </c>
      <c r="D34" s="110" t="s">
        <v>268</v>
      </c>
      <c r="E34" s="71">
        <v>44601</v>
      </c>
      <c r="F34" s="2" t="s">
        <v>70</v>
      </c>
      <c r="G34" s="2" t="s">
        <v>584</v>
      </c>
      <c r="H34" s="2" t="s">
        <v>588</v>
      </c>
      <c r="I34" s="2" t="s">
        <v>1158</v>
      </c>
      <c r="J34" s="2" t="s">
        <v>1159</v>
      </c>
      <c r="K34" s="2" t="s">
        <v>1090</v>
      </c>
      <c r="L34" s="14" t="s">
        <v>1080</v>
      </c>
      <c r="M34" s="14" t="s">
        <v>287</v>
      </c>
      <c r="N34" s="2" t="s">
        <v>1160</v>
      </c>
      <c r="O34" s="2" t="s">
        <v>1161</v>
      </c>
      <c r="P34" s="109" t="s">
        <v>1083</v>
      </c>
      <c r="Q34" s="111">
        <v>44769</v>
      </c>
      <c r="R34" s="2" t="s">
        <v>592</v>
      </c>
      <c r="S34" s="2" t="s">
        <v>588</v>
      </c>
      <c r="T34" s="2" t="s">
        <v>1162</v>
      </c>
      <c r="U34" s="2"/>
      <c r="V34" s="33"/>
    </row>
    <row r="35" spans="2:22" ht="221" x14ac:dyDescent="0.2">
      <c r="B35" s="19" t="s">
        <v>1163</v>
      </c>
      <c r="C35" s="2" t="s">
        <v>267</v>
      </c>
      <c r="D35" s="110" t="s">
        <v>268</v>
      </c>
      <c r="E35" s="71">
        <v>44601</v>
      </c>
      <c r="F35" s="2" t="s">
        <v>70</v>
      </c>
      <c r="G35" s="2" t="s">
        <v>584</v>
      </c>
      <c r="H35" s="2" t="s">
        <v>588</v>
      </c>
      <c r="I35" s="2" t="s">
        <v>1158</v>
      </c>
      <c r="J35" s="2" t="s">
        <v>1159</v>
      </c>
      <c r="K35" s="2" t="s">
        <v>1090</v>
      </c>
      <c r="L35" s="99" t="s">
        <v>1080</v>
      </c>
      <c r="M35" s="14" t="s">
        <v>287</v>
      </c>
      <c r="N35" s="2" t="s">
        <v>1164</v>
      </c>
      <c r="O35" s="2" t="s">
        <v>1165</v>
      </c>
      <c r="P35" s="109" t="s">
        <v>1083</v>
      </c>
      <c r="Q35" s="111">
        <v>44769</v>
      </c>
      <c r="R35" s="2" t="s">
        <v>592</v>
      </c>
      <c r="S35" s="2" t="s">
        <v>588</v>
      </c>
      <c r="T35" s="2" t="s">
        <v>1162</v>
      </c>
      <c r="U35" s="2"/>
      <c r="V35" s="33"/>
    </row>
    <row r="36" spans="2:22" ht="221" x14ac:dyDescent="0.2">
      <c r="B36" s="19" t="s">
        <v>1166</v>
      </c>
      <c r="C36" s="2" t="s">
        <v>267</v>
      </c>
      <c r="D36" s="110" t="s">
        <v>268</v>
      </c>
      <c r="E36" s="71">
        <v>44601</v>
      </c>
      <c r="F36" s="2" t="s">
        <v>70</v>
      </c>
      <c r="G36" s="2" t="s">
        <v>584</v>
      </c>
      <c r="H36" s="2" t="s">
        <v>588</v>
      </c>
      <c r="I36" s="2" t="s">
        <v>1158</v>
      </c>
      <c r="J36" s="2" t="s">
        <v>1159</v>
      </c>
      <c r="K36" s="2" t="s">
        <v>1090</v>
      </c>
      <c r="L36" s="14" t="s">
        <v>1080</v>
      </c>
      <c r="M36" s="14" t="s">
        <v>274</v>
      </c>
      <c r="N36" s="2" t="s">
        <v>1167</v>
      </c>
      <c r="O36" s="2" t="s">
        <v>1168</v>
      </c>
      <c r="P36" s="109" t="s">
        <v>1083</v>
      </c>
      <c r="Q36" s="111">
        <v>44769</v>
      </c>
      <c r="R36" s="2" t="s">
        <v>592</v>
      </c>
      <c r="S36" s="2" t="s">
        <v>588</v>
      </c>
      <c r="T36" s="2" t="s">
        <v>1162</v>
      </c>
      <c r="U36" s="2"/>
      <c r="V36" s="33"/>
    </row>
    <row r="37" spans="2:22" ht="51" x14ac:dyDescent="0.2">
      <c r="B37" s="19" t="s">
        <v>1209</v>
      </c>
      <c r="C37" s="2" t="s">
        <v>267</v>
      </c>
      <c r="D37" s="110" t="s">
        <v>268</v>
      </c>
      <c r="E37" s="71">
        <v>44701</v>
      </c>
      <c r="F37" s="2" t="s">
        <v>387</v>
      </c>
      <c r="G37" s="2" t="s">
        <v>1210</v>
      </c>
      <c r="H37" s="2" t="s">
        <v>296</v>
      </c>
      <c r="I37" s="2" t="s">
        <v>1158</v>
      </c>
      <c r="J37" s="2" t="s">
        <v>1211</v>
      </c>
      <c r="K37" s="2" t="s">
        <v>294</v>
      </c>
      <c r="L37" s="109" t="s">
        <v>1077</v>
      </c>
      <c r="M37" s="109" t="s">
        <v>408</v>
      </c>
      <c r="N37" s="21" t="s">
        <v>1212</v>
      </c>
      <c r="O37" s="2" t="s">
        <v>1213</v>
      </c>
      <c r="P37" s="109" t="s">
        <v>1083</v>
      </c>
      <c r="Q37" s="33">
        <v>45536</v>
      </c>
      <c r="R37" s="2" t="s">
        <v>1214</v>
      </c>
      <c r="S37" s="2" t="s">
        <v>485</v>
      </c>
      <c r="T37" s="2"/>
      <c r="U37" s="2"/>
      <c r="V37" s="33"/>
    </row>
    <row r="38" spans="2:22" x14ac:dyDescent="0.2">
      <c r="B38" s="19"/>
      <c r="C38" s="2"/>
      <c r="D38" s="2"/>
      <c r="E38" s="71"/>
      <c r="F38" s="2"/>
      <c r="G38" s="2"/>
      <c r="H38" s="2"/>
      <c r="I38" s="2"/>
      <c r="J38" s="2"/>
      <c r="K38" s="2"/>
      <c r="L38" s="109"/>
      <c r="M38" s="109"/>
      <c r="N38" s="21"/>
      <c r="O38" s="2"/>
      <c r="P38" s="109"/>
      <c r="Q38" s="2"/>
      <c r="R38" s="2"/>
      <c r="S38" s="2"/>
      <c r="T38" s="2"/>
      <c r="U38" s="2"/>
      <c r="V38" s="33"/>
    </row>
    <row r="39" spans="2:22" x14ac:dyDescent="0.2">
      <c r="B39" s="19"/>
      <c r="C39" s="2"/>
      <c r="D39" s="2"/>
      <c r="E39" s="71"/>
      <c r="F39" s="2"/>
      <c r="G39" s="2"/>
      <c r="H39" s="2"/>
      <c r="I39" s="2"/>
      <c r="J39" s="2"/>
      <c r="K39" s="2"/>
      <c r="L39" s="109"/>
      <c r="M39" s="109"/>
      <c r="N39" s="21"/>
      <c r="O39" s="2"/>
      <c r="P39" s="109"/>
      <c r="Q39" s="2"/>
      <c r="R39" s="2"/>
      <c r="S39" s="2"/>
      <c r="T39" s="2"/>
      <c r="U39" s="2"/>
      <c r="V39" s="33"/>
    </row>
    <row r="40" spans="2:22" x14ac:dyDescent="0.2">
      <c r="B40" s="19"/>
      <c r="C40" s="2"/>
      <c r="D40" s="2"/>
      <c r="E40" s="71"/>
      <c r="F40" s="2"/>
      <c r="G40" s="2"/>
      <c r="H40" s="2"/>
      <c r="I40" s="2"/>
      <c r="J40" s="2"/>
      <c r="K40" s="2"/>
      <c r="L40" s="109"/>
      <c r="M40" s="109"/>
      <c r="N40" s="21"/>
      <c r="O40" s="2"/>
      <c r="P40" s="109"/>
      <c r="Q40" s="2"/>
      <c r="R40" s="2"/>
      <c r="S40" s="2"/>
      <c r="T40" s="2"/>
      <c r="U40" s="2"/>
      <c r="V40" s="33"/>
    </row>
    <row r="41" spans="2:22" x14ac:dyDescent="0.2">
      <c r="B41" s="19"/>
      <c r="C41" s="2"/>
      <c r="D41" s="2"/>
      <c r="E41" s="71"/>
      <c r="F41" s="2"/>
      <c r="G41" s="2"/>
      <c r="H41" s="2"/>
      <c r="I41" s="2"/>
      <c r="J41" s="2"/>
      <c r="K41" s="2"/>
      <c r="L41" s="14"/>
      <c r="M41" s="14"/>
      <c r="N41" s="2"/>
      <c r="O41" s="2"/>
      <c r="P41" s="109"/>
      <c r="Q41" s="2"/>
      <c r="R41" s="2"/>
      <c r="S41" s="2"/>
      <c r="T41" s="2"/>
      <c r="U41" s="2"/>
      <c r="V41" s="33"/>
    </row>
    <row r="42" spans="2:22" x14ac:dyDescent="0.2">
      <c r="B42" s="19"/>
      <c r="C42" s="2"/>
      <c r="D42" s="2"/>
      <c r="E42" s="71"/>
      <c r="F42" s="2"/>
      <c r="G42" s="2"/>
      <c r="H42" s="2"/>
      <c r="I42" s="2"/>
      <c r="J42" s="2"/>
      <c r="K42" s="2"/>
      <c r="L42" s="14"/>
      <c r="M42" s="14"/>
      <c r="N42" s="2"/>
      <c r="O42" s="2"/>
      <c r="P42" s="109"/>
      <c r="Q42" s="2"/>
      <c r="R42" s="2"/>
      <c r="S42" s="2"/>
      <c r="T42" s="2"/>
      <c r="U42" s="2"/>
      <c r="V42" s="33"/>
    </row>
    <row r="43" spans="2:22" x14ac:dyDescent="0.2">
      <c r="B43" s="19"/>
      <c r="C43" s="2"/>
      <c r="D43" s="2"/>
      <c r="E43" s="71"/>
      <c r="F43" s="2"/>
      <c r="G43" s="2"/>
      <c r="H43" s="2"/>
      <c r="I43" s="2"/>
      <c r="J43" s="2"/>
      <c r="K43" s="2"/>
      <c r="L43" s="14"/>
      <c r="M43" s="14"/>
      <c r="N43" s="2"/>
      <c r="O43" s="2"/>
      <c r="P43" s="109"/>
      <c r="Q43" s="2"/>
      <c r="R43" s="2"/>
      <c r="S43" s="2"/>
      <c r="T43" s="2"/>
      <c r="U43" s="2"/>
      <c r="V43" s="33"/>
    </row>
    <row r="44" spans="2:22" x14ac:dyDescent="0.2">
      <c r="B44" s="19"/>
      <c r="C44" s="2"/>
      <c r="D44" s="2"/>
      <c r="E44" s="71"/>
      <c r="F44" s="2"/>
      <c r="G44" s="2"/>
      <c r="H44" s="2"/>
      <c r="I44" s="2"/>
      <c r="J44" s="2"/>
      <c r="K44" s="2"/>
      <c r="L44" s="14"/>
      <c r="M44" s="14"/>
      <c r="N44" s="2"/>
      <c r="O44" s="2"/>
      <c r="P44" s="109"/>
      <c r="Q44" s="2"/>
      <c r="R44" s="2"/>
      <c r="S44" s="2"/>
      <c r="T44" s="2"/>
      <c r="U44" s="2"/>
      <c r="V44" s="33"/>
    </row>
    <row r="45" spans="2:22" x14ac:dyDescent="0.2">
      <c r="B45" s="19"/>
      <c r="C45" s="2"/>
      <c r="D45" s="2"/>
      <c r="E45" s="71"/>
      <c r="F45" s="2"/>
      <c r="G45" s="2"/>
      <c r="H45" s="2"/>
      <c r="I45" s="2"/>
      <c r="J45" s="2"/>
      <c r="K45" s="2"/>
      <c r="L45" s="14"/>
      <c r="M45" s="14"/>
      <c r="N45" s="2"/>
      <c r="O45" s="2"/>
      <c r="P45" s="109"/>
      <c r="Q45" s="2"/>
      <c r="R45" s="2"/>
      <c r="S45" s="2"/>
      <c r="T45" s="2"/>
      <c r="U45" s="2"/>
      <c r="V45" s="33"/>
    </row>
    <row r="46" spans="2:22" x14ac:dyDescent="0.2">
      <c r="B46" s="19"/>
      <c r="C46" s="2"/>
      <c r="D46" s="2"/>
      <c r="E46" s="71"/>
      <c r="F46" s="2"/>
      <c r="G46" s="2"/>
      <c r="H46" s="2"/>
      <c r="I46" s="2"/>
      <c r="J46" s="2"/>
      <c r="K46" s="2"/>
      <c r="L46" s="14"/>
      <c r="M46" s="14"/>
      <c r="N46" s="2"/>
      <c r="O46" s="2"/>
      <c r="P46" s="109"/>
      <c r="Q46" s="2"/>
      <c r="R46" s="2"/>
      <c r="S46" s="2"/>
      <c r="T46" s="2"/>
      <c r="U46" s="2"/>
      <c r="V46" s="33"/>
    </row>
    <row r="47" spans="2:22" x14ac:dyDescent="0.2">
      <c r="B47" s="19"/>
      <c r="C47" s="2"/>
      <c r="D47" s="2"/>
      <c r="E47" s="71"/>
      <c r="F47" s="2"/>
      <c r="G47" s="2"/>
      <c r="H47" s="2"/>
      <c r="I47" s="2"/>
      <c r="J47" s="2"/>
      <c r="K47" s="2"/>
      <c r="L47" s="14"/>
      <c r="M47" s="14"/>
      <c r="N47" s="2"/>
      <c r="O47" s="2"/>
      <c r="P47" s="109"/>
      <c r="Q47" s="2"/>
      <c r="R47" s="2"/>
      <c r="S47" s="2"/>
      <c r="T47" s="2"/>
      <c r="U47" s="2"/>
      <c r="V47" s="33"/>
    </row>
    <row r="48" spans="2:22" x14ac:dyDescent="0.2">
      <c r="B48" s="19"/>
      <c r="C48" s="2"/>
      <c r="D48" s="2"/>
      <c r="E48" s="71"/>
      <c r="F48" s="2"/>
      <c r="G48" s="2"/>
      <c r="H48" s="2"/>
      <c r="I48" s="2"/>
      <c r="J48" s="2"/>
      <c r="K48" s="2"/>
      <c r="L48" s="14"/>
      <c r="M48" s="14"/>
      <c r="N48" s="2"/>
      <c r="O48" s="2"/>
      <c r="P48" s="109"/>
      <c r="Q48" s="2"/>
      <c r="R48" s="2"/>
      <c r="S48" s="2"/>
      <c r="T48" s="2"/>
      <c r="U48" s="2"/>
      <c r="V48" s="33"/>
    </row>
    <row r="49" spans="2:22" x14ac:dyDescent="0.2">
      <c r="B49" s="19"/>
      <c r="C49" s="2"/>
      <c r="D49" s="2"/>
      <c r="E49" s="71"/>
      <c r="F49" s="2"/>
      <c r="G49" s="2"/>
      <c r="H49" s="2"/>
      <c r="I49" s="2"/>
      <c r="J49" s="2"/>
      <c r="K49" s="2"/>
      <c r="L49" s="14"/>
      <c r="M49" s="14"/>
      <c r="N49" s="2"/>
      <c r="O49" s="2"/>
      <c r="P49" s="109"/>
      <c r="Q49" s="2"/>
      <c r="R49" s="2"/>
      <c r="S49" s="2"/>
      <c r="T49" s="2"/>
      <c r="U49" s="2"/>
      <c r="V49" s="33"/>
    </row>
    <row r="50" spans="2:22" x14ac:dyDescent="0.2">
      <c r="B50" s="19"/>
      <c r="C50" s="2"/>
      <c r="D50" s="2"/>
      <c r="E50" s="71"/>
      <c r="F50" s="2"/>
      <c r="G50" s="2"/>
      <c r="H50" s="2"/>
      <c r="I50" s="2"/>
      <c r="J50" s="2"/>
      <c r="K50" s="2"/>
      <c r="L50" s="14"/>
      <c r="M50" s="14"/>
      <c r="N50" s="2"/>
      <c r="O50" s="2"/>
      <c r="P50" s="109"/>
      <c r="Q50" s="2"/>
      <c r="R50" s="2"/>
      <c r="S50" s="2"/>
      <c r="T50" s="2"/>
      <c r="U50" s="2"/>
      <c r="V50" s="33"/>
    </row>
    <row r="51" spans="2:22" x14ac:dyDescent="0.2">
      <c r="B51" s="2"/>
      <c r="C51" s="2"/>
      <c r="D51" s="2"/>
      <c r="E51" s="71"/>
      <c r="F51" s="2"/>
      <c r="G51" s="2"/>
      <c r="H51" s="2"/>
      <c r="I51" s="2"/>
      <c r="J51" s="2"/>
      <c r="K51" s="2"/>
      <c r="L51" s="14"/>
      <c r="M51" s="14"/>
      <c r="N51" s="2"/>
      <c r="O51" s="2"/>
      <c r="P51" s="109"/>
      <c r="Q51" s="2"/>
      <c r="R51" s="2"/>
      <c r="S51" s="2"/>
      <c r="T51" s="2"/>
      <c r="U51" s="2"/>
      <c r="V51" s="33"/>
    </row>
    <row r="52" spans="2:22" x14ac:dyDescent="0.2">
      <c r="B52" s="2"/>
      <c r="C52" s="2"/>
      <c r="D52" s="2"/>
      <c r="E52" s="71"/>
      <c r="F52" s="2"/>
      <c r="G52" s="2"/>
      <c r="H52" s="2"/>
      <c r="I52" s="2"/>
      <c r="J52" s="2"/>
      <c r="K52" s="2"/>
      <c r="L52" s="14"/>
      <c r="M52" s="14"/>
      <c r="N52" s="2"/>
      <c r="O52" s="2"/>
      <c r="P52" s="109"/>
      <c r="Q52" s="2"/>
      <c r="R52" s="2"/>
      <c r="S52" s="2"/>
      <c r="T52" s="2"/>
      <c r="U52" s="2"/>
      <c r="V52" s="33"/>
    </row>
    <row r="53" spans="2:22" x14ac:dyDescent="0.2">
      <c r="B53" s="2"/>
      <c r="C53" s="2"/>
      <c r="D53" s="2"/>
      <c r="E53" s="71"/>
      <c r="F53" s="2"/>
      <c r="G53" s="2"/>
      <c r="H53" s="2"/>
      <c r="I53" s="2"/>
      <c r="J53" s="2"/>
      <c r="K53" s="2"/>
      <c r="L53" s="14"/>
      <c r="M53" s="14"/>
      <c r="N53" s="2"/>
      <c r="O53" s="2"/>
      <c r="P53" s="109"/>
      <c r="Q53" s="2"/>
      <c r="R53" s="2"/>
      <c r="S53" s="2"/>
      <c r="T53" s="2"/>
      <c r="U53" s="2"/>
      <c r="V53" s="33"/>
    </row>
    <row r="54" spans="2:22" x14ac:dyDescent="0.2">
      <c r="B54" s="2"/>
      <c r="C54" s="2"/>
      <c r="D54" s="2"/>
      <c r="E54" s="71"/>
      <c r="F54" s="2"/>
      <c r="G54" s="2"/>
      <c r="H54" s="2"/>
      <c r="I54" s="2"/>
      <c r="J54" s="2"/>
      <c r="K54" s="2"/>
      <c r="L54" s="14"/>
      <c r="M54" s="14"/>
      <c r="N54" s="2"/>
      <c r="O54" s="2"/>
      <c r="P54" s="109"/>
      <c r="Q54" s="2"/>
      <c r="R54" s="2"/>
      <c r="S54" s="2"/>
      <c r="T54" s="2"/>
      <c r="U54" s="2"/>
      <c r="V54" s="33"/>
    </row>
    <row r="55" spans="2:22" x14ac:dyDescent="0.2">
      <c r="B55" s="2"/>
      <c r="C55" s="2"/>
      <c r="D55" s="2"/>
      <c r="E55" s="71"/>
      <c r="F55" s="2"/>
      <c r="G55" s="2"/>
      <c r="H55" s="2"/>
      <c r="I55" s="2"/>
      <c r="J55" s="2"/>
      <c r="K55" s="2"/>
      <c r="L55" s="14"/>
      <c r="M55" s="14"/>
      <c r="N55" s="2"/>
      <c r="O55" s="2"/>
      <c r="P55" s="109"/>
      <c r="Q55" s="2"/>
      <c r="R55" s="2"/>
      <c r="S55" s="2"/>
      <c r="T55" s="2"/>
      <c r="U55" s="2"/>
      <c r="V55" s="33"/>
    </row>
    <row r="56" spans="2:22" x14ac:dyDescent="0.2">
      <c r="B56" s="2"/>
      <c r="C56" s="2"/>
      <c r="D56" s="2"/>
      <c r="E56" s="71"/>
      <c r="F56" s="2"/>
      <c r="G56" s="2"/>
      <c r="H56" s="2"/>
      <c r="I56" s="2"/>
      <c r="J56" s="2"/>
      <c r="K56" s="2"/>
      <c r="L56" s="14"/>
      <c r="M56" s="14"/>
      <c r="N56" s="2"/>
      <c r="O56" s="2"/>
      <c r="P56" s="109"/>
      <c r="Q56" s="2"/>
      <c r="R56" s="2"/>
      <c r="S56" s="2"/>
      <c r="T56" s="2"/>
      <c r="U56" s="2"/>
      <c r="V56" s="33"/>
    </row>
    <row r="57" spans="2:22" x14ac:dyDescent="0.2">
      <c r="B57" s="2"/>
      <c r="C57" s="2"/>
      <c r="D57" s="2"/>
      <c r="E57" s="71"/>
      <c r="F57" s="2"/>
      <c r="G57" s="2"/>
      <c r="H57" s="2"/>
      <c r="I57" s="2"/>
      <c r="J57" s="2"/>
      <c r="K57" s="2"/>
      <c r="L57" s="14"/>
      <c r="M57" s="14"/>
      <c r="N57" s="2"/>
      <c r="O57" s="2"/>
      <c r="P57" s="109"/>
      <c r="Q57" s="2"/>
      <c r="R57" s="2"/>
      <c r="S57" s="2"/>
      <c r="T57" s="2"/>
      <c r="U57" s="2"/>
      <c r="V57" s="33"/>
    </row>
    <row r="58" spans="2:22" x14ac:dyDescent="0.2">
      <c r="B58" s="2"/>
      <c r="C58" s="2"/>
      <c r="D58" s="2"/>
      <c r="E58" s="71"/>
      <c r="F58" s="2"/>
      <c r="G58" s="2"/>
      <c r="H58" s="2"/>
      <c r="I58" s="2"/>
      <c r="J58" s="2"/>
      <c r="K58" s="2"/>
      <c r="L58" s="14"/>
      <c r="M58" s="14"/>
      <c r="N58" s="2"/>
      <c r="O58" s="2"/>
      <c r="P58" s="109"/>
      <c r="Q58" s="2"/>
      <c r="R58" s="2"/>
      <c r="S58" s="2"/>
      <c r="T58" s="2"/>
      <c r="U58" s="2"/>
      <c r="V58" s="33"/>
    </row>
    <row r="59" spans="2:22" x14ac:dyDescent="0.2">
      <c r="B59" s="2"/>
      <c r="C59" s="2"/>
      <c r="D59" s="2"/>
      <c r="E59" s="71"/>
      <c r="F59" s="2"/>
      <c r="G59" s="2"/>
      <c r="H59" s="2"/>
      <c r="I59" s="2"/>
      <c r="J59" s="2"/>
      <c r="K59" s="2"/>
      <c r="L59" s="14"/>
      <c r="M59" s="14"/>
      <c r="N59" s="2"/>
      <c r="O59" s="2"/>
      <c r="P59" s="109"/>
      <c r="Q59" s="2"/>
      <c r="R59" s="2"/>
      <c r="S59" s="2"/>
      <c r="T59" s="2"/>
      <c r="U59" s="2"/>
      <c r="V59" s="33"/>
    </row>
    <row r="60" spans="2:22" x14ac:dyDescent="0.2">
      <c r="B60" s="2"/>
      <c r="C60" s="2"/>
      <c r="D60" s="2"/>
      <c r="E60" s="71"/>
      <c r="F60" s="2"/>
      <c r="G60" s="2"/>
      <c r="H60" s="2"/>
      <c r="I60" s="2"/>
      <c r="J60" s="2"/>
      <c r="K60" s="2"/>
      <c r="L60" s="14"/>
      <c r="M60" s="14"/>
      <c r="N60" s="2"/>
      <c r="O60" s="2"/>
      <c r="P60" s="109"/>
      <c r="Q60" s="2"/>
      <c r="R60" s="2"/>
      <c r="S60" s="2"/>
      <c r="T60" s="2"/>
      <c r="U60" s="2"/>
      <c r="V60" s="33"/>
    </row>
    <row r="61" spans="2:22" x14ac:dyDescent="0.2">
      <c r="B61" s="2"/>
      <c r="C61" s="2"/>
      <c r="D61" s="2"/>
      <c r="E61" s="71"/>
      <c r="F61" s="2"/>
      <c r="G61" s="2"/>
      <c r="H61" s="2"/>
      <c r="I61" s="2"/>
      <c r="J61" s="2"/>
      <c r="K61" s="2"/>
      <c r="L61" s="14"/>
      <c r="M61" s="14"/>
      <c r="N61" s="2"/>
      <c r="O61" s="2"/>
      <c r="P61" s="109"/>
      <c r="Q61" s="2"/>
      <c r="R61" s="2"/>
      <c r="S61" s="2"/>
      <c r="T61" s="2"/>
      <c r="U61" s="2"/>
      <c r="V61" s="33"/>
    </row>
    <row r="62" spans="2:22" x14ac:dyDescent="0.2">
      <c r="B62" s="2"/>
      <c r="C62" s="2"/>
      <c r="D62" s="2"/>
      <c r="E62" s="71"/>
      <c r="F62" s="2"/>
      <c r="G62" s="2"/>
      <c r="H62" s="2"/>
      <c r="I62" s="2"/>
      <c r="J62" s="2"/>
      <c r="K62" s="2"/>
      <c r="L62" s="14"/>
      <c r="M62" s="14"/>
      <c r="N62" s="2"/>
      <c r="O62" s="2"/>
      <c r="P62" s="109"/>
      <c r="Q62" s="2"/>
      <c r="R62" s="2"/>
      <c r="S62" s="2"/>
      <c r="T62" s="2"/>
      <c r="U62" s="2"/>
      <c r="V62" s="33"/>
    </row>
    <row r="63" spans="2:22" x14ac:dyDescent="0.2">
      <c r="B63" s="2"/>
      <c r="C63" s="2"/>
      <c r="D63" s="2"/>
      <c r="E63" s="71"/>
      <c r="F63" s="2"/>
      <c r="G63" s="2"/>
      <c r="H63" s="2"/>
      <c r="I63" s="2"/>
      <c r="J63" s="2"/>
      <c r="K63" s="2"/>
      <c r="L63" s="14"/>
      <c r="M63" s="14"/>
      <c r="N63" s="2"/>
      <c r="O63" s="2"/>
      <c r="P63" s="109"/>
      <c r="Q63" s="2"/>
      <c r="R63" s="2"/>
      <c r="S63" s="2"/>
      <c r="T63" s="2"/>
      <c r="U63" s="2"/>
      <c r="V63" s="33"/>
    </row>
    <row r="64" spans="2:22" x14ac:dyDescent="0.2">
      <c r="B64" s="2"/>
      <c r="C64" s="2"/>
      <c r="D64" s="2"/>
      <c r="E64" s="71"/>
      <c r="F64" s="2"/>
      <c r="G64" s="2"/>
      <c r="H64" s="2"/>
      <c r="I64" s="2"/>
      <c r="J64" s="2"/>
      <c r="K64" s="2"/>
      <c r="L64" s="14"/>
      <c r="M64" s="14"/>
      <c r="N64" s="2"/>
      <c r="O64" s="2"/>
      <c r="P64" s="109"/>
      <c r="Q64" s="2"/>
      <c r="R64" s="2"/>
      <c r="S64" s="2"/>
      <c r="T64" s="2"/>
      <c r="U64" s="2"/>
      <c r="V64" s="33"/>
    </row>
    <row r="65" spans="2:22" x14ac:dyDescent="0.2">
      <c r="B65" s="2"/>
      <c r="C65" s="2"/>
      <c r="D65" s="2"/>
      <c r="E65" s="71"/>
      <c r="F65" s="2"/>
      <c r="G65" s="2"/>
      <c r="H65" s="2"/>
      <c r="I65" s="2"/>
      <c r="J65" s="2"/>
      <c r="K65" s="2"/>
      <c r="L65" s="14"/>
      <c r="M65" s="14"/>
      <c r="N65" s="2"/>
      <c r="O65" s="2"/>
      <c r="P65" s="109"/>
      <c r="Q65" s="2"/>
      <c r="R65" s="2"/>
      <c r="S65" s="2"/>
      <c r="T65" s="2"/>
      <c r="U65" s="2"/>
      <c r="V65" s="33"/>
    </row>
    <row r="66" spans="2:22" x14ac:dyDescent="0.2">
      <c r="B66" s="2"/>
      <c r="C66" s="2"/>
      <c r="D66" s="2"/>
      <c r="E66" s="71"/>
      <c r="F66" s="2"/>
      <c r="G66" s="2"/>
      <c r="H66" s="2"/>
      <c r="I66" s="2"/>
      <c r="J66" s="2"/>
      <c r="K66" s="2"/>
      <c r="L66" s="14"/>
      <c r="M66" s="14"/>
      <c r="N66" s="2"/>
      <c r="O66" s="2"/>
      <c r="P66" s="109"/>
      <c r="Q66" s="2"/>
      <c r="R66" s="2"/>
      <c r="S66" s="2"/>
      <c r="T66" s="2"/>
      <c r="U66" s="2"/>
      <c r="V66" s="33"/>
    </row>
    <row r="67" spans="2:22" x14ac:dyDescent="0.2">
      <c r="B67" s="2"/>
      <c r="C67" s="2"/>
      <c r="D67" s="2"/>
      <c r="E67" s="71"/>
      <c r="F67" s="2"/>
      <c r="G67" s="2"/>
      <c r="H67" s="2"/>
      <c r="I67" s="2"/>
      <c r="J67" s="2"/>
      <c r="K67" s="2"/>
      <c r="L67" s="14"/>
      <c r="M67" s="14"/>
      <c r="N67" s="2"/>
      <c r="O67" s="2"/>
      <c r="P67" s="109"/>
      <c r="Q67" s="2"/>
      <c r="R67" s="2"/>
      <c r="S67" s="2"/>
      <c r="T67" s="2"/>
      <c r="U67" s="2"/>
      <c r="V67" s="33"/>
    </row>
    <row r="68" spans="2:22" x14ac:dyDescent="0.2">
      <c r="B68" s="2"/>
      <c r="C68" s="2"/>
      <c r="D68" s="2"/>
      <c r="E68" s="71"/>
      <c r="F68" s="2"/>
      <c r="G68" s="2"/>
      <c r="H68" s="2"/>
      <c r="I68" s="2"/>
      <c r="J68" s="2"/>
      <c r="K68" s="2"/>
      <c r="L68" s="14"/>
      <c r="M68" s="14"/>
      <c r="N68" s="2"/>
      <c r="O68" s="2"/>
      <c r="P68" s="109"/>
      <c r="Q68" s="2"/>
      <c r="R68" s="2"/>
      <c r="S68" s="2"/>
      <c r="T68" s="2"/>
      <c r="U68" s="2"/>
      <c r="V68" s="33"/>
    </row>
    <row r="69" spans="2:22" x14ac:dyDescent="0.2">
      <c r="B69" s="2"/>
      <c r="C69" s="2"/>
      <c r="D69" s="2"/>
      <c r="E69" s="71"/>
      <c r="F69" s="2"/>
      <c r="G69" s="2"/>
      <c r="H69" s="2"/>
      <c r="I69" s="2"/>
      <c r="J69" s="2"/>
      <c r="K69" s="2"/>
      <c r="L69" s="14"/>
      <c r="M69" s="14"/>
      <c r="N69" s="2"/>
      <c r="O69" s="2"/>
      <c r="P69" s="109"/>
      <c r="Q69" s="2"/>
      <c r="R69" s="2"/>
      <c r="S69" s="2"/>
      <c r="T69" s="2"/>
      <c r="U69" s="2"/>
      <c r="V69" s="33"/>
    </row>
    <row r="70" spans="2:22" x14ac:dyDescent="0.2">
      <c r="B70" s="2"/>
      <c r="C70" s="2"/>
      <c r="D70" s="2"/>
      <c r="E70" s="71"/>
      <c r="F70" s="2"/>
      <c r="G70" s="2"/>
      <c r="H70" s="2"/>
      <c r="I70" s="2"/>
      <c r="J70" s="2"/>
      <c r="K70" s="2"/>
      <c r="L70" s="14"/>
      <c r="M70" s="14"/>
      <c r="N70" s="2"/>
      <c r="O70" s="2"/>
      <c r="P70" s="109"/>
      <c r="Q70" s="2"/>
      <c r="R70" s="2"/>
      <c r="S70" s="2"/>
      <c r="T70" s="2"/>
      <c r="U70" s="2"/>
      <c r="V70" s="33"/>
    </row>
    <row r="71" spans="2:22" x14ac:dyDescent="0.2">
      <c r="B71" s="2"/>
      <c r="C71" s="2"/>
      <c r="D71" s="2"/>
      <c r="E71" s="71"/>
      <c r="F71" s="2"/>
      <c r="G71" s="2"/>
      <c r="H71" s="2"/>
      <c r="I71" s="2"/>
      <c r="J71" s="2"/>
      <c r="K71" s="2"/>
      <c r="L71" s="14"/>
      <c r="M71" s="14"/>
      <c r="N71" s="2"/>
      <c r="O71" s="2"/>
      <c r="P71" s="109"/>
      <c r="Q71" s="2"/>
      <c r="R71" s="2"/>
      <c r="S71" s="2"/>
      <c r="T71" s="2"/>
      <c r="U71" s="2"/>
      <c r="V71" s="33"/>
    </row>
    <row r="72" spans="2:22" x14ac:dyDescent="0.2">
      <c r="B72" s="2"/>
      <c r="C72" s="2"/>
      <c r="D72" s="2"/>
      <c r="E72" s="71"/>
      <c r="F72" s="2"/>
      <c r="G72" s="2"/>
      <c r="H72" s="2"/>
      <c r="I72" s="2"/>
      <c r="J72" s="2"/>
      <c r="K72" s="2"/>
      <c r="L72" s="14"/>
      <c r="M72" s="14"/>
      <c r="N72" s="2"/>
      <c r="O72" s="2"/>
      <c r="P72" s="109"/>
      <c r="Q72" s="2"/>
      <c r="R72" s="2"/>
      <c r="S72" s="2"/>
      <c r="T72" s="2"/>
      <c r="U72" s="2"/>
      <c r="V72" s="33"/>
    </row>
    <row r="73" spans="2:22" x14ac:dyDescent="0.2">
      <c r="B73" s="2"/>
      <c r="C73" s="2"/>
      <c r="D73" s="2"/>
      <c r="E73" s="71"/>
      <c r="F73" s="2"/>
      <c r="G73" s="2"/>
      <c r="H73" s="2"/>
      <c r="I73" s="2"/>
      <c r="J73" s="2"/>
      <c r="K73" s="2"/>
      <c r="L73" s="14"/>
      <c r="M73" s="14"/>
      <c r="N73" s="2"/>
      <c r="O73" s="2"/>
      <c r="P73" s="109"/>
      <c r="Q73" s="2"/>
      <c r="R73" s="2"/>
      <c r="S73" s="2"/>
      <c r="T73" s="2"/>
      <c r="U73" s="2"/>
      <c r="V73" s="33"/>
    </row>
    <row r="74" spans="2:22" x14ac:dyDescent="0.2">
      <c r="B74" s="2"/>
      <c r="C74" s="2"/>
      <c r="D74" s="2"/>
      <c r="E74" s="71"/>
      <c r="F74" s="2"/>
      <c r="G74" s="2"/>
      <c r="H74" s="2"/>
      <c r="I74" s="2"/>
      <c r="J74" s="2"/>
      <c r="K74" s="2"/>
      <c r="L74" s="14"/>
      <c r="M74" s="14"/>
      <c r="N74" s="2"/>
      <c r="O74" s="2"/>
      <c r="P74" s="109"/>
      <c r="Q74" s="2"/>
      <c r="R74" s="2"/>
      <c r="S74" s="2"/>
      <c r="T74" s="2"/>
      <c r="U74" s="2"/>
      <c r="V74" s="33"/>
    </row>
    <row r="75" spans="2:22" x14ac:dyDescent="0.2">
      <c r="B75" s="2"/>
      <c r="C75" s="2"/>
      <c r="D75" s="2"/>
      <c r="E75" s="71"/>
      <c r="F75" s="2"/>
      <c r="G75" s="2"/>
      <c r="H75" s="2"/>
      <c r="I75" s="2"/>
      <c r="J75" s="2"/>
      <c r="K75" s="2"/>
      <c r="L75" s="14"/>
      <c r="M75" s="14"/>
      <c r="N75" s="2"/>
      <c r="O75" s="2"/>
      <c r="P75" s="109"/>
      <c r="Q75" s="2"/>
      <c r="R75" s="2"/>
      <c r="S75" s="2"/>
      <c r="T75" s="2"/>
      <c r="U75" s="2"/>
      <c r="V75" s="33"/>
    </row>
    <row r="76" spans="2:22" x14ac:dyDescent="0.2">
      <c r="B76" s="2"/>
      <c r="C76" s="2"/>
      <c r="D76" s="2"/>
      <c r="E76" s="71"/>
      <c r="F76" s="2"/>
      <c r="G76" s="2"/>
      <c r="H76" s="2"/>
      <c r="I76" s="2"/>
      <c r="J76" s="2"/>
      <c r="K76" s="2"/>
      <c r="L76" s="14"/>
      <c r="M76" s="14"/>
      <c r="N76" s="2"/>
      <c r="O76" s="2"/>
      <c r="P76" s="109"/>
      <c r="Q76" s="2"/>
      <c r="R76" s="2"/>
      <c r="S76" s="2"/>
      <c r="T76" s="2"/>
      <c r="U76" s="2"/>
      <c r="V76" s="33"/>
    </row>
    <row r="77" spans="2:22" x14ac:dyDescent="0.2">
      <c r="B77" s="2"/>
      <c r="C77" s="2"/>
      <c r="D77" s="2"/>
      <c r="E77" s="71"/>
      <c r="F77" s="2"/>
      <c r="G77" s="2"/>
      <c r="H77" s="2"/>
      <c r="I77" s="2"/>
      <c r="J77" s="2"/>
      <c r="K77" s="2"/>
      <c r="L77" s="14"/>
      <c r="M77" s="14"/>
      <c r="N77" s="2"/>
      <c r="O77" s="2"/>
      <c r="P77" s="14"/>
      <c r="Q77" s="2"/>
      <c r="R77" s="2"/>
      <c r="S77" s="2"/>
      <c r="T77" s="2"/>
      <c r="U77" s="2"/>
      <c r="V77" s="33"/>
    </row>
    <row r="78" spans="2:22" x14ac:dyDescent="0.2">
      <c r="B78" s="2"/>
      <c r="C78" s="2"/>
      <c r="D78" s="2"/>
      <c r="E78" s="71"/>
      <c r="F78" s="2"/>
      <c r="G78" s="2"/>
      <c r="H78" s="2"/>
      <c r="I78" s="2"/>
      <c r="J78" s="2"/>
      <c r="K78" s="2"/>
      <c r="L78" s="14"/>
      <c r="M78" s="14"/>
      <c r="N78" s="2"/>
      <c r="O78" s="2"/>
      <c r="P78" s="14"/>
      <c r="Q78" s="2"/>
      <c r="R78" s="2"/>
      <c r="S78" s="2"/>
      <c r="T78" s="2"/>
      <c r="U78" s="2"/>
      <c r="V78" s="33"/>
    </row>
    <row r="79" spans="2:22" x14ac:dyDescent="0.2">
      <c r="B79" s="2"/>
      <c r="C79" s="2"/>
      <c r="D79" s="2"/>
      <c r="E79" s="71"/>
      <c r="F79" s="2"/>
      <c r="G79" s="2"/>
      <c r="H79" s="2"/>
      <c r="I79" s="2"/>
      <c r="J79" s="2"/>
      <c r="K79" s="2"/>
      <c r="L79" s="14"/>
      <c r="M79" s="14"/>
      <c r="N79" s="2"/>
      <c r="O79" s="2"/>
      <c r="P79" s="14"/>
      <c r="Q79" s="2"/>
      <c r="R79" s="2"/>
      <c r="S79" s="2"/>
      <c r="T79" s="2"/>
      <c r="U79" s="2"/>
      <c r="V79" s="33"/>
    </row>
    <row r="80" spans="2:22" x14ac:dyDescent="0.2">
      <c r="B80" s="2"/>
      <c r="C80" s="2"/>
      <c r="D80" s="2"/>
      <c r="E80" s="71"/>
      <c r="F80" s="2"/>
      <c r="G80" s="2"/>
      <c r="H80" s="2"/>
      <c r="I80" s="2"/>
      <c r="J80" s="2"/>
      <c r="K80" s="2"/>
      <c r="L80" s="14"/>
      <c r="M80" s="14"/>
      <c r="N80" s="2"/>
      <c r="O80" s="2"/>
      <c r="P80" s="14"/>
      <c r="Q80" s="2"/>
      <c r="R80" s="2"/>
      <c r="S80" s="2"/>
      <c r="T80" s="2"/>
      <c r="U80" s="2"/>
      <c r="V80" s="33"/>
    </row>
    <row r="81" spans="2:22" x14ac:dyDescent="0.2">
      <c r="B81" s="2"/>
      <c r="C81" s="2"/>
      <c r="D81" s="2"/>
      <c r="E81" s="71"/>
      <c r="F81" s="2"/>
      <c r="G81" s="2"/>
      <c r="H81" s="2"/>
      <c r="I81" s="2"/>
      <c r="J81" s="2"/>
      <c r="K81" s="2"/>
      <c r="L81" s="14"/>
      <c r="M81" s="14"/>
      <c r="N81" s="2"/>
      <c r="O81" s="2"/>
      <c r="P81" s="14"/>
      <c r="Q81" s="2"/>
      <c r="R81" s="2"/>
      <c r="S81" s="2"/>
      <c r="T81" s="2"/>
      <c r="U81" s="2"/>
      <c r="V81" s="33"/>
    </row>
    <row r="82" spans="2:22" x14ac:dyDescent="0.2">
      <c r="B82" s="2"/>
      <c r="C82" s="2"/>
      <c r="D82" s="2"/>
      <c r="E82" s="71"/>
      <c r="F82" s="2"/>
      <c r="G82" s="2"/>
      <c r="H82" s="2"/>
      <c r="I82" s="2"/>
      <c r="J82" s="2"/>
      <c r="K82" s="2"/>
      <c r="L82" s="14"/>
      <c r="M82" s="14"/>
      <c r="N82" s="2"/>
      <c r="O82" s="2"/>
      <c r="P82" s="14"/>
      <c r="Q82" s="2"/>
      <c r="R82" s="2"/>
      <c r="S82" s="2"/>
      <c r="T82" s="2"/>
      <c r="U82" s="2"/>
      <c r="V82" s="33"/>
    </row>
    <row r="83" spans="2:22" x14ac:dyDescent="0.2">
      <c r="B83" s="2"/>
      <c r="C83" s="2"/>
      <c r="D83" s="2"/>
      <c r="E83" s="71"/>
      <c r="F83" s="2"/>
      <c r="G83" s="2"/>
      <c r="H83" s="2"/>
      <c r="I83" s="2"/>
      <c r="J83" s="2"/>
      <c r="K83" s="2"/>
      <c r="L83" s="14"/>
      <c r="M83" s="14"/>
      <c r="N83" s="2"/>
      <c r="O83" s="2"/>
      <c r="P83" s="14"/>
      <c r="Q83" s="2"/>
      <c r="R83" s="2"/>
      <c r="S83" s="2"/>
      <c r="T83" s="2"/>
      <c r="U83" s="2"/>
      <c r="V83" s="33"/>
    </row>
    <row r="84" spans="2:22" x14ac:dyDescent="0.2">
      <c r="B84" s="2"/>
      <c r="C84" s="2"/>
      <c r="D84" s="2"/>
      <c r="E84" s="71"/>
      <c r="F84" s="2"/>
      <c r="G84" s="2"/>
      <c r="H84" s="2"/>
      <c r="I84" s="2"/>
      <c r="J84" s="2"/>
      <c r="K84" s="2"/>
      <c r="L84" s="14"/>
      <c r="M84" s="14"/>
      <c r="N84" s="2"/>
      <c r="O84" s="2"/>
      <c r="P84" s="14"/>
      <c r="Q84" s="2"/>
      <c r="R84" s="2"/>
      <c r="S84" s="2"/>
      <c r="T84" s="2"/>
      <c r="U84" s="2"/>
      <c r="V84" s="33"/>
    </row>
    <row r="85" spans="2:22" x14ac:dyDescent="0.2">
      <c r="B85" s="2"/>
      <c r="C85" s="2"/>
      <c r="D85" s="2"/>
      <c r="E85" s="71"/>
      <c r="F85" s="2"/>
      <c r="G85" s="2"/>
      <c r="H85" s="2"/>
      <c r="I85" s="2"/>
      <c r="J85" s="2"/>
      <c r="K85" s="2"/>
      <c r="L85" s="14"/>
      <c r="M85" s="14"/>
      <c r="N85" s="2"/>
      <c r="O85" s="2"/>
      <c r="P85" s="14"/>
      <c r="Q85" s="2"/>
      <c r="R85" s="2"/>
      <c r="S85" s="2"/>
      <c r="T85" s="2"/>
      <c r="U85" s="2"/>
      <c r="V85" s="33"/>
    </row>
    <row r="86" spans="2:22" x14ac:dyDescent="0.2">
      <c r="B86" s="2"/>
      <c r="C86" s="2"/>
      <c r="D86" s="2"/>
      <c r="E86" s="71"/>
      <c r="F86" s="2"/>
      <c r="G86" s="2"/>
      <c r="H86" s="2"/>
      <c r="I86" s="2"/>
      <c r="J86" s="2"/>
      <c r="K86" s="2"/>
      <c r="L86" s="14"/>
      <c r="M86" s="14"/>
      <c r="N86" s="2"/>
      <c r="O86" s="2"/>
      <c r="P86" s="14"/>
      <c r="Q86" s="2"/>
      <c r="R86" s="2"/>
      <c r="S86" s="2"/>
      <c r="T86" s="2"/>
      <c r="U86" s="2"/>
      <c r="V86" s="33"/>
    </row>
    <row r="87" spans="2:22" x14ac:dyDescent="0.2">
      <c r="B87" s="2"/>
      <c r="C87" s="2"/>
      <c r="D87" s="2"/>
      <c r="E87" s="71"/>
      <c r="F87" s="2"/>
      <c r="G87" s="2"/>
      <c r="H87" s="2"/>
      <c r="I87" s="2"/>
      <c r="J87" s="2"/>
      <c r="K87" s="2"/>
      <c r="L87" s="14"/>
      <c r="M87" s="14"/>
      <c r="N87" s="2"/>
      <c r="O87" s="2"/>
      <c r="P87" s="14"/>
      <c r="Q87" s="2"/>
      <c r="R87" s="2"/>
      <c r="S87" s="2"/>
      <c r="T87" s="2"/>
      <c r="U87" s="2"/>
      <c r="V87" s="33"/>
    </row>
    <row r="88" spans="2:22" x14ac:dyDescent="0.2">
      <c r="B88" s="2"/>
      <c r="C88" s="2"/>
      <c r="D88" s="2"/>
      <c r="E88" s="71"/>
      <c r="F88" s="2"/>
      <c r="G88" s="2"/>
      <c r="H88" s="2"/>
      <c r="I88" s="2"/>
      <c r="J88" s="2"/>
      <c r="K88" s="2"/>
      <c r="L88" s="14"/>
      <c r="M88" s="14"/>
      <c r="N88" s="2"/>
      <c r="O88" s="2"/>
      <c r="P88" s="14"/>
      <c r="Q88" s="2"/>
      <c r="R88" s="2"/>
      <c r="S88" s="2"/>
      <c r="T88" s="2"/>
      <c r="U88" s="2"/>
      <c r="V88" s="33"/>
    </row>
    <row r="89" spans="2:22" x14ac:dyDescent="0.2">
      <c r="B89" s="2"/>
      <c r="C89" s="2"/>
      <c r="D89" s="2"/>
      <c r="E89" s="71"/>
      <c r="F89" s="2"/>
      <c r="G89" s="2"/>
      <c r="H89" s="2"/>
      <c r="I89" s="2"/>
      <c r="J89" s="2"/>
      <c r="K89" s="2"/>
      <c r="L89" s="14"/>
      <c r="M89" s="14"/>
      <c r="N89" s="2"/>
      <c r="O89" s="2"/>
      <c r="P89" s="14"/>
      <c r="Q89" s="2"/>
      <c r="R89" s="2"/>
      <c r="S89" s="2"/>
      <c r="T89" s="2"/>
      <c r="U89" s="2"/>
      <c r="V89" s="33"/>
    </row>
    <row r="90" spans="2:22" x14ac:dyDescent="0.2">
      <c r="B90" s="2"/>
      <c r="C90" s="2"/>
      <c r="D90" s="2"/>
      <c r="E90" s="71"/>
      <c r="F90" s="2"/>
      <c r="G90" s="2"/>
      <c r="H90" s="2"/>
      <c r="I90" s="2"/>
      <c r="J90" s="2"/>
      <c r="K90" s="2"/>
      <c r="L90" s="14"/>
      <c r="M90" s="14"/>
      <c r="N90" s="2"/>
      <c r="O90" s="2"/>
      <c r="P90" s="14"/>
      <c r="Q90" s="2"/>
      <c r="R90" s="2"/>
      <c r="S90" s="2"/>
      <c r="T90" s="2"/>
      <c r="U90" s="2"/>
      <c r="V90" s="33"/>
    </row>
    <row r="91" spans="2:22" x14ac:dyDescent="0.2">
      <c r="B91" s="2"/>
      <c r="C91" s="2"/>
      <c r="D91" s="2"/>
      <c r="E91" s="71"/>
      <c r="F91" s="2"/>
      <c r="G91" s="2"/>
      <c r="H91" s="2"/>
      <c r="I91" s="2"/>
      <c r="J91" s="2"/>
      <c r="K91" s="2"/>
      <c r="L91" s="14"/>
      <c r="M91" s="14"/>
      <c r="N91" s="2"/>
      <c r="O91" s="2"/>
      <c r="P91" s="14"/>
      <c r="Q91" s="2"/>
      <c r="R91" s="2"/>
      <c r="S91" s="2"/>
      <c r="T91" s="2"/>
      <c r="U91" s="2"/>
      <c r="V91" s="33"/>
    </row>
    <row r="92" spans="2:22" x14ac:dyDescent="0.2">
      <c r="B92" s="2"/>
      <c r="C92" s="2"/>
      <c r="D92" s="2"/>
      <c r="E92" s="71"/>
      <c r="F92" s="2"/>
      <c r="G92" s="2"/>
      <c r="H92" s="2"/>
      <c r="I92" s="2"/>
      <c r="J92" s="2"/>
      <c r="K92" s="2"/>
      <c r="L92" s="14"/>
      <c r="M92" s="14"/>
      <c r="N92" s="2"/>
      <c r="O92" s="2"/>
      <c r="P92" s="14"/>
      <c r="Q92" s="2"/>
      <c r="R92" s="2"/>
      <c r="S92" s="2"/>
      <c r="T92" s="2"/>
      <c r="U92" s="2"/>
      <c r="V92" s="33"/>
    </row>
    <row r="93" spans="2:22" x14ac:dyDescent="0.2">
      <c r="B93" s="2"/>
      <c r="C93" s="2"/>
      <c r="D93" s="2"/>
      <c r="E93" s="71"/>
      <c r="F93" s="2"/>
      <c r="G93" s="2"/>
      <c r="H93" s="2"/>
      <c r="I93" s="2"/>
      <c r="J93" s="2"/>
      <c r="K93" s="2"/>
      <c r="L93" s="14"/>
      <c r="M93" s="14"/>
      <c r="N93" s="2"/>
      <c r="O93" s="2"/>
      <c r="P93" s="14"/>
      <c r="Q93" s="2"/>
      <c r="R93" s="2"/>
      <c r="S93" s="2"/>
      <c r="T93" s="2"/>
      <c r="U93" s="2"/>
      <c r="V93" s="33"/>
    </row>
    <row r="94" spans="2:22" x14ac:dyDescent="0.2">
      <c r="B94" s="2"/>
      <c r="C94" s="2"/>
      <c r="D94" s="2"/>
      <c r="E94" s="71"/>
      <c r="F94" s="2"/>
      <c r="G94" s="2"/>
      <c r="H94" s="2"/>
      <c r="I94" s="2"/>
      <c r="J94" s="2"/>
      <c r="K94" s="2"/>
      <c r="L94" s="14"/>
      <c r="M94" s="14"/>
      <c r="N94" s="2"/>
      <c r="O94" s="2"/>
      <c r="P94" s="14"/>
      <c r="Q94" s="2"/>
      <c r="R94" s="2"/>
      <c r="S94" s="2"/>
      <c r="T94" s="2"/>
      <c r="U94" s="2"/>
      <c r="V94" s="33"/>
    </row>
    <row r="95" spans="2:22" x14ac:dyDescent="0.2">
      <c r="B95" s="2"/>
      <c r="C95" s="2"/>
      <c r="D95" s="2"/>
      <c r="E95" s="71"/>
      <c r="F95" s="2"/>
      <c r="G95" s="2"/>
      <c r="H95" s="2"/>
      <c r="I95" s="2"/>
      <c r="J95" s="2"/>
      <c r="K95" s="2"/>
      <c r="L95" s="14"/>
      <c r="M95" s="14"/>
      <c r="N95" s="2"/>
      <c r="O95" s="2"/>
      <c r="P95" s="14"/>
      <c r="Q95" s="2"/>
      <c r="R95" s="2"/>
      <c r="S95" s="2"/>
      <c r="T95" s="2"/>
      <c r="U95" s="2"/>
      <c r="V95" s="33"/>
    </row>
    <row r="96" spans="2:22" x14ac:dyDescent="0.2">
      <c r="B96" s="2"/>
      <c r="C96" s="2"/>
      <c r="D96" s="2"/>
      <c r="E96" s="71"/>
      <c r="F96" s="2"/>
      <c r="G96" s="2"/>
      <c r="H96" s="2"/>
      <c r="I96" s="2"/>
      <c r="J96" s="2"/>
      <c r="K96" s="2"/>
      <c r="L96" s="14"/>
      <c r="M96" s="14"/>
      <c r="N96" s="2"/>
      <c r="O96" s="2"/>
      <c r="P96" s="14"/>
      <c r="Q96" s="2"/>
      <c r="R96" s="2"/>
      <c r="S96" s="2"/>
      <c r="T96" s="2"/>
      <c r="U96" s="2"/>
      <c r="V96" s="33"/>
    </row>
    <row r="97" spans="2:22" x14ac:dyDescent="0.2">
      <c r="B97" s="2"/>
      <c r="C97" s="2"/>
      <c r="D97" s="2"/>
      <c r="E97" s="71"/>
      <c r="F97" s="2"/>
      <c r="G97" s="2"/>
      <c r="H97" s="2"/>
      <c r="I97" s="2"/>
      <c r="J97" s="2"/>
      <c r="K97" s="2"/>
      <c r="L97" s="14"/>
      <c r="M97" s="14"/>
      <c r="N97" s="2"/>
      <c r="O97" s="2"/>
      <c r="P97" s="14"/>
      <c r="Q97" s="2"/>
      <c r="R97" s="2"/>
      <c r="S97" s="2"/>
      <c r="T97" s="2"/>
      <c r="U97" s="2"/>
      <c r="V97" s="33"/>
    </row>
    <row r="98" spans="2:22" x14ac:dyDescent="0.2">
      <c r="B98" s="2"/>
      <c r="C98" s="2"/>
      <c r="D98" s="2"/>
      <c r="E98" s="71"/>
      <c r="F98" s="2"/>
      <c r="G98" s="2"/>
      <c r="H98" s="2"/>
      <c r="I98" s="2"/>
      <c r="J98" s="2"/>
      <c r="K98" s="2"/>
      <c r="L98" s="14"/>
      <c r="M98" s="14"/>
      <c r="N98" s="2"/>
      <c r="O98" s="2"/>
      <c r="P98" s="14"/>
      <c r="Q98" s="2"/>
      <c r="R98" s="2"/>
      <c r="S98" s="2"/>
      <c r="T98" s="2"/>
      <c r="U98" s="2"/>
      <c r="V98" s="33"/>
    </row>
    <row r="99" spans="2:22" x14ac:dyDescent="0.2">
      <c r="B99" s="2"/>
      <c r="C99" s="2"/>
      <c r="D99" s="2"/>
      <c r="E99" s="71"/>
      <c r="F99" s="2"/>
      <c r="G99" s="2"/>
      <c r="H99" s="2"/>
      <c r="I99" s="2"/>
      <c r="J99" s="2"/>
      <c r="K99" s="2"/>
      <c r="L99" s="14"/>
      <c r="M99" s="14"/>
      <c r="N99" s="2"/>
      <c r="O99" s="2"/>
      <c r="P99" s="14"/>
      <c r="Q99" s="2"/>
      <c r="R99" s="2"/>
      <c r="S99" s="2"/>
      <c r="T99" s="2"/>
      <c r="U99" s="2"/>
      <c r="V99" s="33"/>
    </row>
    <row r="100" spans="2:22" x14ac:dyDescent="0.2">
      <c r="B100" s="2"/>
      <c r="C100" s="2"/>
      <c r="D100" s="2"/>
      <c r="E100" s="71"/>
      <c r="F100" s="2"/>
      <c r="G100" s="2"/>
      <c r="H100" s="2"/>
      <c r="I100" s="2"/>
      <c r="J100" s="2"/>
      <c r="K100" s="2"/>
      <c r="L100" s="14"/>
      <c r="M100" s="14"/>
      <c r="N100" s="2"/>
      <c r="O100" s="2"/>
      <c r="P100" s="14"/>
      <c r="Q100" s="2"/>
      <c r="R100" s="2"/>
      <c r="S100" s="2"/>
      <c r="T100" s="2"/>
      <c r="U100" s="2"/>
      <c r="V100" s="33"/>
    </row>
    <row r="101" spans="2:22" x14ac:dyDescent="0.2">
      <c r="B101" s="2"/>
      <c r="C101" s="2"/>
      <c r="D101" s="2"/>
      <c r="E101" s="71"/>
      <c r="F101" s="2"/>
      <c r="G101" s="2"/>
      <c r="H101" s="2"/>
      <c r="I101" s="2"/>
      <c r="J101" s="2"/>
      <c r="K101" s="2"/>
      <c r="L101" s="14"/>
      <c r="M101" s="14"/>
      <c r="N101" s="2"/>
      <c r="O101" s="2"/>
      <c r="P101" s="14"/>
      <c r="Q101" s="2"/>
      <c r="R101" s="2"/>
      <c r="S101" s="2"/>
      <c r="T101" s="2"/>
      <c r="U101" s="2"/>
      <c r="V101" s="33"/>
    </row>
    <row r="102" spans="2:22" x14ac:dyDescent="0.2">
      <c r="B102" s="2"/>
      <c r="C102" s="2"/>
      <c r="D102" s="2"/>
      <c r="E102" s="71"/>
      <c r="F102" s="2"/>
      <c r="G102" s="2"/>
      <c r="H102" s="2"/>
      <c r="I102" s="2"/>
      <c r="J102" s="2"/>
      <c r="K102" s="2"/>
      <c r="L102" s="14"/>
      <c r="M102" s="14"/>
      <c r="N102" s="2"/>
      <c r="O102" s="2"/>
      <c r="P102" s="14"/>
      <c r="Q102" s="2"/>
      <c r="R102" s="2"/>
      <c r="S102" s="2"/>
      <c r="T102" s="2"/>
      <c r="U102" s="2"/>
      <c r="V102" s="33"/>
    </row>
    <row r="103" spans="2:22" x14ac:dyDescent="0.2">
      <c r="B103" s="2"/>
      <c r="C103" s="2"/>
      <c r="D103" s="2"/>
      <c r="E103" s="71"/>
      <c r="F103" s="2"/>
      <c r="G103" s="2"/>
      <c r="H103" s="2"/>
      <c r="I103" s="2"/>
      <c r="J103" s="2"/>
      <c r="K103" s="2"/>
      <c r="L103" s="14"/>
      <c r="M103" s="14"/>
      <c r="N103" s="2"/>
      <c r="O103" s="2"/>
      <c r="P103" s="14"/>
      <c r="Q103" s="2"/>
      <c r="R103" s="2"/>
      <c r="S103" s="2"/>
      <c r="T103" s="2"/>
      <c r="U103" s="2"/>
      <c r="V103" s="33"/>
    </row>
    <row r="104" spans="2:22" x14ac:dyDescent="0.2">
      <c r="B104" s="2"/>
      <c r="C104" s="2"/>
      <c r="D104" s="2"/>
      <c r="E104" s="71"/>
      <c r="F104" s="2"/>
      <c r="G104" s="2"/>
      <c r="H104" s="2"/>
      <c r="I104" s="2"/>
      <c r="J104" s="2"/>
      <c r="K104" s="2"/>
      <c r="L104" s="14"/>
      <c r="M104" s="14"/>
      <c r="N104" s="2"/>
      <c r="O104" s="2"/>
      <c r="P104" s="14"/>
      <c r="Q104" s="2"/>
      <c r="R104" s="2"/>
      <c r="S104" s="2"/>
      <c r="T104" s="2"/>
      <c r="U104" s="2"/>
      <c r="V104" s="33"/>
    </row>
    <row r="105" spans="2:22" x14ac:dyDescent="0.2">
      <c r="B105" s="2"/>
      <c r="C105" s="2"/>
      <c r="D105" s="2"/>
      <c r="E105" s="71"/>
      <c r="F105" s="2"/>
      <c r="G105" s="2"/>
      <c r="H105" s="2"/>
      <c r="I105" s="2"/>
      <c r="J105" s="2"/>
      <c r="K105" s="2"/>
      <c r="L105" s="14"/>
      <c r="M105" s="14"/>
      <c r="N105" s="2"/>
      <c r="O105" s="2"/>
      <c r="P105" s="14"/>
      <c r="Q105" s="2"/>
      <c r="R105" s="2"/>
      <c r="S105" s="2"/>
      <c r="T105" s="2"/>
      <c r="U105" s="2"/>
      <c r="V105" s="33"/>
    </row>
    <row r="106" spans="2:22" x14ac:dyDescent="0.2">
      <c r="B106" s="2"/>
      <c r="C106" s="2"/>
      <c r="D106" s="2"/>
      <c r="E106" s="71"/>
      <c r="F106" s="2"/>
      <c r="G106" s="2"/>
      <c r="H106" s="2"/>
      <c r="I106" s="2"/>
      <c r="J106" s="2"/>
      <c r="K106" s="2"/>
      <c r="L106" s="14"/>
      <c r="M106" s="14"/>
      <c r="N106" s="2"/>
      <c r="O106" s="2"/>
      <c r="P106" s="14"/>
      <c r="Q106" s="2"/>
      <c r="R106" s="2"/>
      <c r="S106" s="2"/>
      <c r="T106" s="2"/>
      <c r="U106" s="2"/>
      <c r="V106" s="33"/>
    </row>
    <row r="107" spans="2:22" x14ac:dyDescent="0.2">
      <c r="B107" s="2"/>
      <c r="C107" s="2"/>
      <c r="D107" s="2"/>
      <c r="E107" s="71"/>
      <c r="F107" s="2"/>
      <c r="G107" s="2"/>
      <c r="H107" s="2"/>
      <c r="I107" s="2"/>
      <c r="J107" s="2"/>
      <c r="K107" s="2"/>
      <c r="L107" s="14"/>
      <c r="M107" s="14"/>
      <c r="N107" s="2"/>
      <c r="O107" s="2"/>
      <c r="P107" s="14"/>
      <c r="Q107" s="2"/>
      <c r="R107" s="2"/>
      <c r="S107" s="2"/>
      <c r="T107" s="2"/>
      <c r="U107" s="2"/>
      <c r="V107" s="33"/>
    </row>
    <row r="108" spans="2:22" x14ac:dyDescent="0.2">
      <c r="B108" s="2"/>
      <c r="C108" s="2"/>
      <c r="D108" s="2"/>
      <c r="E108" s="71"/>
      <c r="F108" s="2"/>
      <c r="G108" s="2"/>
      <c r="H108" s="2"/>
      <c r="I108" s="2"/>
      <c r="J108" s="2"/>
      <c r="K108" s="2"/>
      <c r="L108" s="14"/>
      <c r="M108" s="14"/>
      <c r="N108" s="2"/>
      <c r="O108" s="2"/>
      <c r="P108" s="14"/>
      <c r="Q108" s="2"/>
      <c r="R108" s="2"/>
      <c r="S108" s="2"/>
      <c r="T108" s="2"/>
      <c r="U108" s="2"/>
      <c r="V108" s="33"/>
    </row>
    <row r="109" spans="2:22" x14ac:dyDescent="0.2">
      <c r="B109" s="2"/>
      <c r="C109" s="2"/>
      <c r="D109" s="2"/>
      <c r="E109" s="71"/>
      <c r="F109" s="2"/>
      <c r="G109" s="2"/>
      <c r="H109" s="2"/>
      <c r="I109" s="2"/>
      <c r="J109" s="2"/>
      <c r="K109" s="2"/>
      <c r="L109" s="14"/>
      <c r="M109" s="14"/>
      <c r="N109" s="2"/>
      <c r="O109" s="2"/>
      <c r="P109" s="14"/>
      <c r="Q109" s="2"/>
      <c r="R109" s="2"/>
      <c r="S109" s="2"/>
      <c r="T109" s="2"/>
      <c r="U109" s="2"/>
      <c r="V109" s="33"/>
    </row>
    <row r="110" spans="2:22" x14ac:dyDescent="0.2">
      <c r="B110" s="2"/>
      <c r="C110" s="2"/>
      <c r="D110" s="2"/>
      <c r="E110" s="71"/>
      <c r="F110" s="2"/>
      <c r="G110" s="2"/>
      <c r="H110" s="2"/>
      <c r="I110" s="2"/>
      <c r="J110" s="2"/>
      <c r="K110" s="2"/>
      <c r="L110" s="14"/>
      <c r="M110" s="14"/>
      <c r="N110" s="2"/>
      <c r="O110" s="2"/>
      <c r="P110" s="14"/>
      <c r="Q110" s="2"/>
      <c r="R110" s="2"/>
      <c r="S110" s="2"/>
      <c r="T110" s="2"/>
      <c r="U110" s="2"/>
      <c r="V110" s="33"/>
    </row>
    <row r="111" spans="2:22" x14ac:dyDescent="0.2">
      <c r="B111" s="2"/>
      <c r="C111" s="2"/>
      <c r="D111" s="2"/>
      <c r="E111" s="71"/>
      <c r="F111" s="2"/>
      <c r="G111" s="2"/>
      <c r="H111" s="2"/>
      <c r="I111" s="2"/>
      <c r="J111" s="2"/>
      <c r="K111" s="2"/>
      <c r="L111" s="14"/>
      <c r="M111" s="14"/>
      <c r="N111" s="2"/>
      <c r="O111" s="2"/>
      <c r="P111" s="14"/>
      <c r="Q111" s="2"/>
      <c r="R111" s="2"/>
      <c r="S111" s="2"/>
      <c r="T111" s="2"/>
      <c r="U111" s="2"/>
      <c r="V111" s="33"/>
    </row>
    <row r="112" spans="2:22" x14ac:dyDescent="0.2">
      <c r="B112" s="2"/>
      <c r="C112" s="2"/>
      <c r="D112" s="2"/>
      <c r="E112" s="71"/>
      <c r="F112" s="2"/>
      <c r="G112" s="2"/>
      <c r="H112" s="2"/>
      <c r="I112" s="2"/>
      <c r="J112" s="2"/>
      <c r="K112" s="2"/>
      <c r="L112" s="14"/>
      <c r="M112" s="14"/>
      <c r="N112" s="2"/>
      <c r="O112" s="2"/>
      <c r="P112" s="14"/>
      <c r="Q112" s="2"/>
      <c r="R112" s="2"/>
      <c r="S112" s="2"/>
      <c r="T112" s="2"/>
      <c r="U112" s="2"/>
      <c r="V112" s="33"/>
    </row>
    <row r="113" spans="2:22" x14ac:dyDescent="0.2">
      <c r="B113" s="2"/>
      <c r="C113" s="2"/>
      <c r="D113" s="2"/>
      <c r="E113" s="71"/>
      <c r="F113" s="2"/>
      <c r="G113" s="2"/>
      <c r="H113" s="2"/>
      <c r="I113" s="2"/>
      <c r="J113" s="2"/>
      <c r="K113" s="2"/>
      <c r="L113" s="14"/>
      <c r="M113" s="14"/>
      <c r="N113" s="2"/>
      <c r="O113" s="2"/>
      <c r="P113" s="14"/>
      <c r="Q113" s="2"/>
      <c r="R113" s="2"/>
      <c r="S113" s="2"/>
      <c r="T113" s="2"/>
      <c r="U113" s="2"/>
      <c r="V113" s="33"/>
    </row>
    <row r="114" spans="2:22" x14ac:dyDescent="0.2">
      <c r="B114" s="2"/>
      <c r="C114" s="2"/>
      <c r="D114" s="2"/>
      <c r="E114" s="71"/>
      <c r="F114" s="2"/>
      <c r="G114" s="2"/>
      <c r="H114" s="2"/>
      <c r="I114" s="2"/>
      <c r="J114" s="2"/>
      <c r="K114" s="2"/>
      <c r="L114" s="14"/>
      <c r="M114" s="14"/>
      <c r="N114" s="2"/>
      <c r="O114" s="2"/>
      <c r="P114" s="14"/>
      <c r="Q114" s="2"/>
      <c r="R114" s="2"/>
      <c r="S114" s="2"/>
      <c r="T114" s="2"/>
      <c r="U114" s="2"/>
      <c r="V114" s="33"/>
    </row>
    <row r="115" spans="2:22" x14ac:dyDescent="0.2">
      <c r="B115" s="2"/>
      <c r="C115" s="2"/>
      <c r="D115" s="2"/>
      <c r="E115" s="71"/>
      <c r="F115" s="2"/>
      <c r="G115" s="2"/>
      <c r="H115" s="2"/>
      <c r="I115" s="2"/>
      <c r="J115" s="2"/>
      <c r="K115" s="2"/>
      <c r="L115" s="14"/>
      <c r="M115" s="14"/>
      <c r="N115" s="2"/>
      <c r="O115" s="2"/>
      <c r="P115" s="14"/>
      <c r="Q115" s="2"/>
      <c r="R115" s="2"/>
      <c r="S115" s="2"/>
      <c r="T115" s="2"/>
      <c r="U115" s="2"/>
      <c r="V115" s="33"/>
    </row>
    <row r="116" spans="2:22" x14ac:dyDescent="0.2">
      <c r="B116" s="2"/>
      <c r="C116" s="2"/>
      <c r="D116" s="2"/>
      <c r="E116" s="71"/>
      <c r="F116" s="2"/>
      <c r="G116" s="2"/>
      <c r="H116" s="2"/>
      <c r="I116" s="2"/>
      <c r="J116" s="2"/>
      <c r="K116" s="2"/>
      <c r="L116" s="14"/>
      <c r="M116" s="14"/>
      <c r="N116" s="2"/>
      <c r="O116" s="2"/>
      <c r="P116" s="14"/>
      <c r="Q116" s="2"/>
      <c r="R116" s="2"/>
      <c r="S116" s="2"/>
      <c r="T116" s="2"/>
      <c r="U116" s="2"/>
      <c r="V116" s="33"/>
    </row>
    <row r="117" spans="2:22" x14ac:dyDescent="0.2">
      <c r="B117" s="2"/>
      <c r="C117" s="2"/>
      <c r="D117" s="2"/>
      <c r="E117" s="71"/>
      <c r="F117" s="2"/>
      <c r="G117" s="2"/>
      <c r="H117" s="2"/>
      <c r="I117" s="2"/>
      <c r="J117" s="2"/>
      <c r="K117" s="2"/>
      <c r="L117" s="14"/>
      <c r="M117" s="14"/>
      <c r="N117" s="2"/>
      <c r="O117" s="2"/>
      <c r="P117" s="14"/>
      <c r="Q117" s="2"/>
      <c r="R117" s="2"/>
      <c r="S117" s="2"/>
      <c r="T117" s="2"/>
      <c r="U117" s="2"/>
      <c r="V117" s="33"/>
    </row>
    <row r="118" spans="2:22" x14ac:dyDescent="0.2">
      <c r="B118" s="2"/>
      <c r="C118" s="2"/>
      <c r="D118" s="2"/>
      <c r="E118" s="71"/>
      <c r="F118" s="2"/>
      <c r="G118" s="2"/>
      <c r="H118" s="2"/>
      <c r="I118" s="2"/>
      <c r="J118" s="2"/>
      <c r="K118" s="2"/>
      <c r="L118" s="14"/>
      <c r="M118" s="14"/>
      <c r="N118" s="2"/>
      <c r="O118" s="2"/>
      <c r="P118" s="14"/>
      <c r="Q118" s="2"/>
      <c r="R118" s="2"/>
      <c r="S118" s="2"/>
      <c r="T118" s="2"/>
      <c r="U118" s="2"/>
      <c r="V118" s="33"/>
    </row>
    <row r="119" spans="2:22" x14ac:dyDescent="0.2">
      <c r="B119" s="2"/>
      <c r="C119" s="2"/>
      <c r="D119" s="2"/>
      <c r="E119" s="71"/>
      <c r="F119" s="2"/>
      <c r="G119" s="2"/>
      <c r="H119" s="2"/>
      <c r="I119" s="2"/>
      <c r="J119" s="2"/>
      <c r="K119" s="2"/>
      <c r="L119" s="14"/>
      <c r="M119" s="14"/>
      <c r="N119" s="2"/>
      <c r="O119" s="2"/>
      <c r="P119" s="14"/>
      <c r="Q119" s="2"/>
      <c r="R119" s="2"/>
      <c r="S119" s="2"/>
      <c r="T119" s="2"/>
      <c r="U119" s="2"/>
      <c r="V119" s="33"/>
    </row>
    <row r="120" spans="2:22" x14ac:dyDescent="0.2">
      <c r="B120" s="2"/>
      <c r="C120" s="2"/>
      <c r="D120" s="2"/>
      <c r="E120" s="71"/>
      <c r="F120" s="2"/>
      <c r="G120" s="2"/>
      <c r="H120" s="2"/>
      <c r="I120" s="2"/>
      <c r="J120" s="2"/>
      <c r="K120" s="2"/>
      <c r="L120" s="14"/>
      <c r="M120" s="14"/>
      <c r="N120" s="2"/>
      <c r="O120" s="2"/>
      <c r="P120" s="14"/>
      <c r="Q120" s="2"/>
      <c r="R120" s="2"/>
      <c r="S120" s="2"/>
      <c r="T120" s="2"/>
      <c r="U120" s="2"/>
      <c r="V120" s="33"/>
    </row>
    <row r="121" spans="2:22" x14ac:dyDescent="0.2">
      <c r="B121" s="2"/>
      <c r="C121" s="2"/>
      <c r="D121" s="2"/>
      <c r="E121" s="71"/>
      <c r="F121" s="2"/>
      <c r="G121" s="2"/>
      <c r="H121" s="2"/>
      <c r="I121" s="2"/>
      <c r="J121" s="2"/>
      <c r="K121" s="2"/>
      <c r="L121" s="14"/>
      <c r="M121" s="14"/>
      <c r="N121" s="2"/>
      <c r="O121" s="2"/>
      <c r="P121" s="14"/>
      <c r="Q121" s="2"/>
      <c r="R121" s="2"/>
      <c r="S121" s="2"/>
      <c r="T121" s="2"/>
      <c r="U121" s="2"/>
      <c r="V121" s="33"/>
    </row>
    <row r="122" spans="2:22" x14ac:dyDescent="0.2">
      <c r="B122" s="2"/>
      <c r="C122" s="2"/>
      <c r="D122" s="2"/>
      <c r="E122" s="71"/>
      <c r="F122" s="2"/>
      <c r="G122" s="2"/>
      <c r="H122" s="2"/>
      <c r="I122" s="2"/>
      <c r="J122" s="2"/>
      <c r="K122" s="2"/>
      <c r="L122" s="14"/>
      <c r="M122" s="14"/>
      <c r="N122" s="2"/>
      <c r="O122" s="2"/>
      <c r="P122" s="14"/>
      <c r="Q122" s="2"/>
      <c r="R122" s="2"/>
      <c r="S122" s="2"/>
      <c r="T122" s="2"/>
      <c r="U122" s="2"/>
      <c r="V122" s="33"/>
    </row>
    <row r="123" spans="2:22" x14ac:dyDescent="0.2">
      <c r="B123" s="2"/>
      <c r="C123" s="2"/>
      <c r="D123" s="2"/>
      <c r="E123" s="71"/>
      <c r="F123" s="2"/>
      <c r="G123" s="2"/>
      <c r="H123" s="2"/>
      <c r="I123" s="2"/>
      <c r="J123" s="2"/>
      <c r="K123" s="2"/>
      <c r="L123" s="14"/>
      <c r="M123" s="14"/>
      <c r="N123" s="2"/>
      <c r="O123" s="2"/>
      <c r="P123" s="14"/>
      <c r="Q123" s="2"/>
      <c r="R123" s="2"/>
      <c r="S123" s="2"/>
      <c r="T123" s="2"/>
      <c r="U123" s="2"/>
      <c r="V123" s="33"/>
    </row>
    <row r="124" spans="2:22" x14ac:dyDescent="0.2">
      <c r="B124" s="2"/>
      <c r="C124" s="2"/>
      <c r="D124" s="2"/>
      <c r="E124" s="71"/>
      <c r="F124" s="2"/>
      <c r="G124" s="2"/>
      <c r="H124" s="2"/>
      <c r="I124" s="2"/>
      <c r="J124" s="2"/>
      <c r="K124" s="2"/>
      <c r="L124" s="14"/>
      <c r="M124" s="14"/>
      <c r="N124" s="2"/>
      <c r="O124" s="2"/>
      <c r="P124" s="14"/>
      <c r="Q124" s="2"/>
      <c r="R124" s="2"/>
      <c r="S124" s="2"/>
      <c r="T124" s="2"/>
      <c r="U124" s="2"/>
      <c r="V124" s="33"/>
    </row>
    <row r="125" spans="2:22" x14ac:dyDescent="0.2">
      <c r="B125" s="2"/>
      <c r="C125" s="2"/>
      <c r="D125" s="2"/>
      <c r="E125" s="71"/>
      <c r="F125" s="2"/>
      <c r="G125" s="2"/>
      <c r="H125" s="2"/>
      <c r="I125" s="2"/>
      <c r="J125" s="2"/>
      <c r="K125" s="2"/>
      <c r="L125" s="14"/>
      <c r="M125" s="14"/>
      <c r="N125" s="2"/>
      <c r="O125" s="2"/>
      <c r="P125" s="14"/>
      <c r="Q125" s="2"/>
      <c r="R125" s="2"/>
      <c r="S125" s="2"/>
      <c r="T125" s="2"/>
      <c r="U125" s="2"/>
      <c r="V125" s="33"/>
    </row>
    <row r="126" spans="2:22" x14ac:dyDescent="0.2">
      <c r="B126" s="2"/>
      <c r="C126" s="2"/>
      <c r="D126" s="2"/>
      <c r="E126" s="71"/>
      <c r="F126" s="2"/>
      <c r="G126" s="2"/>
      <c r="H126" s="2"/>
      <c r="I126" s="2"/>
      <c r="J126" s="2"/>
      <c r="K126" s="2"/>
      <c r="L126" s="14"/>
      <c r="M126" s="14"/>
      <c r="N126" s="2"/>
      <c r="O126" s="2"/>
      <c r="P126" s="14"/>
      <c r="Q126" s="2"/>
      <c r="R126" s="2"/>
      <c r="S126" s="2"/>
      <c r="T126" s="2"/>
      <c r="U126" s="2"/>
      <c r="V126" s="33"/>
    </row>
    <row r="127" spans="2:22" x14ac:dyDescent="0.2">
      <c r="B127" s="2"/>
      <c r="C127" s="2"/>
      <c r="D127" s="2"/>
      <c r="E127" s="71"/>
      <c r="F127" s="2"/>
      <c r="G127" s="2"/>
      <c r="H127" s="2"/>
      <c r="I127" s="2"/>
      <c r="J127" s="2"/>
      <c r="K127" s="2"/>
      <c r="L127" s="14"/>
      <c r="M127" s="14"/>
      <c r="N127" s="2"/>
      <c r="O127" s="2"/>
      <c r="P127" s="14"/>
      <c r="Q127" s="2"/>
      <c r="R127" s="2"/>
      <c r="S127" s="2"/>
      <c r="T127" s="2"/>
      <c r="U127" s="2"/>
      <c r="V127" s="33"/>
    </row>
    <row r="128" spans="2:22" x14ac:dyDescent="0.2">
      <c r="B128" s="2"/>
      <c r="C128" s="2"/>
      <c r="D128" s="2"/>
      <c r="E128" s="71"/>
      <c r="F128" s="2"/>
      <c r="G128" s="2"/>
      <c r="H128" s="2"/>
      <c r="I128" s="2"/>
      <c r="J128" s="2"/>
      <c r="K128" s="2"/>
      <c r="L128" s="14"/>
      <c r="M128" s="14"/>
      <c r="N128" s="2"/>
      <c r="O128" s="2"/>
      <c r="P128" s="14"/>
      <c r="Q128" s="2"/>
      <c r="R128" s="2"/>
      <c r="S128" s="2"/>
      <c r="T128" s="2"/>
      <c r="U128" s="2"/>
      <c r="V128" s="33"/>
    </row>
    <row r="129" spans="2:22" x14ac:dyDescent="0.2">
      <c r="B129" s="2"/>
      <c r="C129" s="2"/>
      <c r="D129" s="2"/>
      <c r="E129" s="71"/>
      <c r="F129" s="2"/>
      <c r="G129" s="2"/>
      <c r="H129" s="2"/>
      <c r="I129" s="2"/>
      <c r="J129" s="2"/>
      <c r="K129" s="2"/>
      <c r="L129" s="14"/>
      <c r="M129" s="14"/>
      <c r="N129" s="2"/>
      <c r="O129" s="2"/>
      <c r="P129" s="14"/>
      <c r="Q129" s="2"/>
      <c r="R129" s="2"/>
      <c r="S129" s="2"/>
      <c r="T129" s="2"/>
      <c r="U129" s="2"/>
      <c r="V129" s="33"/>
    </row>
    <row r="130" spans="2:22" x14ac:dyDescent="0.2">
      <c r="B130" s="2"/>
      <c r="C130" s="2"/>
      <c r="D130" s="2"/>
      <c r="E130" s="71"/>
      <c r="F130" s="2"/>
      <c r="G130" s="2"/>
      <c r="H130" s="2"/>
      <c r="I130" s="2"/>
      <c r="J130" s="2"/>
      <c r="K130" s="2"/>
      <c r="L130" s="14"/>
      <c r="M130" s="14"/>
      <c r="N130" s="2"/>
      <c r="O130" s="2"/>
      <c r="P130" s="14"/>
      <c r="Q130" s="2"/>
      <c r="R130" s="2"/>
      <c r="S130" s="2"/>
      <c r="T130" s="2"/>
      <c r="U130" s="2"/>
      <c r="V130" s="33"/>
    </row>
    <row r="131" spans="2:22" x14ac:dyDescent="0.2">
      <c r="B131" s="2"/>
      <c r="C131" s="2"/>
      <c r="D131" s="2"/>
      <c r="E131" s="71"/>
      <c r="F131" s="2"/>
      <c r="G131" s="2"/>
      <c r="H131" s="2"/>
      <c r="I131" s="2"/>
      <c r="J131" s="2"/>
      <c r="K131" s="2"/>
      <c r="L131" s="14"/>
      <c r="M131" s="14"/>
      <c r="N131" s="2"/>
      <c r="O131" s="2"/>
      <c r="P131" s="14"/>
      <c r="Q131" s="2"/>
      <c r="R131" s="2"/>
      <c r="S131" s="2"/>
      <c r="T131" s="2"/>
      <c r="U131" s="2"/>
      <c r="V131" s="33"/>
    </row>
    <row r="132" spans="2:22" x14ac:dyDescent="0.2">
      <c r="B132" s="2"/>
      <c r="C132" s="2"/>
      <c r="D132" s="2"/>
      <c r="E132" s="71"/>
      <c r="F132" s="2"/>
      <c r="G132" s="2"/>
      <c r="H132" s="2"/>
      <c r="I132" s="2"/>
      <c r="J132" s="2"/>
      <c r="K132" s="2"/>
      <c r="L132" s="14"/>
      <c r="M132" s="14"/>
      <c r="N132" s="2"/>
      <c r="O132" s="2"/>
      <c r="P132" s="14"/>
      <c r="Q132" s="2"/>
      <c r="R132" s="2"/>
      <c r="S132" s="2"/>
      <c r="T132" s="2"/>
      <c r="U132" s="2"/>
      <c r="V132" s="33"/>
    </row>
    <row r="133" spans="2:22" x14ac:dyDescent="0.2">
      <c r="B133" s="2"/>
      <c r="C133" s="2"/>
      <c r="D133" s="2"/>
      <c r="E133" s="71"/>
      <c r="F133" s="2"/>
      <c r="G133" s="2"/>
      <c r="H133" s="2"/>
      <c r="I133" s="2"/>
      <c r="J133" s="2"/>
      <c r="K133" s="2"/>
      <c r="L133" s="14"/>
      <c r="M133" s="14"/>
      <c r="N133" s="2"/>
      <c r="O133" s="2"/>
      <c r="P133" s="14"/>
      <c r="Q133" s="2"/>
      <c r="R133" s="2"/>
      <c r="S133" s="2"/>
      <c r="T133" s="2"/>
      <c r="U133" s="2"/>
      <c r="V133" s="33"/>
    </row>
    <row r="134" spans="2:22" x14ac:dyDescent="0.2">
      <c r="B134" s="2"/>
      <c r="C134" s="2"/>
      <c r="D134" s="2"/>
      <c r="E134" s="71"/>
      <c r="F134" s="2"/>
      <c r="G134" s="2"/>
      <c r="H134" s="2"/>
      <c r="I134" s="2"/>
      <c r="J134" s="2"/>
      <c r="K134" s="2"/>
      <c r="L134" s="14"/>
      <c r="M134" s="14"/>
      <c r="N134" s="2"/>
      <c r="O134" s="2"/>
      <c r="P134" s="14"/>
      <c r="Q134" s="2"/>
      <c r="R134" s="2"/>
      <c r="S134" s="2"/>
      <c r="T134" s="2"/>
      <c r="U134" s="2"/>
      <c r="V134" s="33"/>
    </row>
    <row r="135" spans="2:22" x14ac:dyDescent="0.2">
      <c r="B135" s="2"/>
      <c r="C135" s="2"/>
      <c r="D135" s="2"/>
      <c r="E135" s="71"/>
      <c r="F135" s="2"/>
      <c r="G135" s="2"/>
      <c r="H135" s="2"/>
      <c r="I135" s="2"/>
      <c r="J135" s="2"/>
      <c r="K135" s="2"/>
      <c r="L135" s="14"/>
      <c r="M135" s="14"/>
      <c r="N135" s="2"/>
      <c r="O135" s="2"/>
      <c r="P135" s="14"/>
      <c r="Q135" s="2"/>
      <c r="R135" s="2"/>
      <c r="S135" s="2"/>
      <c r="T135" s="2"/>
      <c r="U135" s="2"/>
      <c r="V135" s="33"/>
    </row>
    <row r="136" spans="2:22" x14ac:dyDescent="0.2">
      <c r="B136" s="2"/>
      <c r="C136" s="2"/>
      <c r="D136" s="2"/>
      <c r="E136" s="71"/>
      <c r="F136" s="2"/>
      <c r="G136" s="2"/>
      <c r="H136" s="2"/>
      <c r="I136" s="2"/>
      <c r="J136" s="2"/>
      <c r="K136" s="2"/>
      <c r="L136" s="14"/>
      <c r="M136" s="14"/>
      <c r="N136" s="2"/>
      <c r="O136" s="2"/>
      <c r="P136" s="14"/>
      <c r="Q136" s="2"/>
      <c r="R136" s="2"/>
      <c r="S136" s="2"/>
      <c r="T136" s="2"/>
      <c r="U136" s="2"/>
      <c r="V136" s="33"/>
    </row>
    <row r="137" spans="2:22" x14ac:dyDescent="0.2">
      <c r="B137" s="2"/>
      <c r="C137" s="2"/>
      <c r="D137" s="2"/>
      <c r="E137" s="71"/>
      <c r="F137" s="2"/>
      <c r="G137" s="2"/>
      <c r="H137" s="2"/>
      <c r="I137" s="2"/>
      <c r="J137" s="2"/>
      <c r="K137" s="2"/>
      <c r="L137" s="14"/>
      <c r="M137" s="14"/>
      <c r="N137" s="2"/>
      <c r="O137" s="2"/>
      <c r="P137" s="14"/>
      <c r="Q137" s="2"/>
      <c r="R137" s="2"/>
      <c r="S137" s="2"/>
      <c r="T137" s="2"/>
      <c r="U137" s="2"/>
      <c r="V137" s="33"/>
    </row>
    <row r="138" spans="2:22" x14ac:dyDescent="0.2">
      <c r="B138" s="2"/>
      <c r="C138" s="2"/>
      <c r="D138" s="2"/>
      <c r="E138" s="71"/>
      <c r="F138" s="2"/>
      <c r="G138" s="2"/>
      <c r="H138" s="2"/>
      <c r="I138" s="2"/>
      <c r="J138" s="2"/>
      <c r="K138" s="2"/>
      <c r="L138" s="14"/>
      <c r="M138" s="14"/>
      <c r="N138" s="2"/>
      <c r="O138" s="2"/>
      <c r="P138" s="14"/>
      <c r="Q138" s="2"/>
      <c r="R138" s="2"/>
      <c r="S138" s="2"/>
      <c r="T138" s="2"/>
      <c r="U138" s="2"/>
      <c r="V138" s="33"/>
    </row>
    <row r="139" spans="2:22" x14ac:dyDescent="0.2">
      <c r="B139" s="2"/>
      <c r="C139" s="2"/>
      <c r="D139" s="2"/>
      <c r="E139" s="71"/>
      <c r="F139" s="2"/>
      <c r="G139" s="2"/>
      <c r="H139" s="2"/>
      <c r="I139" s="2"/>
      <c r="J139" s="2"/>
      <c r="K139" s="2"/>
      <c r="L139" s="14"/>
      <c r="M139" s="14"/>
      <c r="N139" s="2"/>
      <c r="O139" s="2"/>
      <c r="P139" s="14"/>
      <c r="Q139" s="2"/>
      <c r="R139" s="2"/>
      <c r="S139" s="2"/>
      <c r="T139" s="2"/>
      <c r="U139" s="2"/>
      <c r="V139" s="33"/>
    </row>
    <row r="140" spans="2:22" x14ac:dyDescent="0.2">
      <c r="B140" s="2"/>
      <c r="C140" s="2"/>
      <c r="D140" s="2"/>
      <c r="E140" s="71"/>
      <c r="F140" s="2"/>
      <c r="G140" s="2"/>
      <c r="H140" s="2"/>
      <c r="I140" s="2"/>
      <c r="J140" s="2"/>
      <c r="K140" s="2"/>
      <c r="L140" s="14"/>
      <c r="M140" s="14"/>
      <c r="N140" s="2"/>
      <c r="O140" s="2"/>
      <c r="P140" s="14"/>
      <c r="Q140" s="2"/>
      <c r="R140" s="2"/>
      <c r="S140" s="2"/>
      <c r="T140" s="2"/>
      <c r="U140" s="2"/>
      <c r="V140" s="33"/>
    </row>
    <row r="141" spans="2:22" x14ac:dyDescent="0.2">
      <c r="B141" s="2"/>
      <c r="C141" s="2"/>
      <c r="D141" s="2"/>
      <c r="E141" s="71"/>
      <c r="F141" s="2"/>
      <c r="G141" s="2"/>
      <c r="H141" s="2"/>
      <c r="I141" s="2"/>
      <c r="J141" s="2"/>
      <c r="K141" s="2"/>
      <c r="L141" s="14"/>
      <c r="M141" s="14"/>
      <c r="N141" s="2"/>
      <c r="O141" s="2"/>
      <c r="P141" s="14"/>
      <c r="Q141" s="2"/>
      <c r="R141" s="2"/>
      <c r="S141" s="2"/>
      <c r="T141" s="2"/>
      <c r="U141" s="2"/>
      <c r="V141" s="33"/>
    </row>
    <row r="142" spans="2:22" x14ac:dyDescent="0.2">
      <c r="B142" s="2"/>
      <c r="C142" s="2"/>
      <c r="D142" s="2"/>
      <c r="E142" s="71"/>
      <c r="F142" s="2"/>
      <c r="G142" s="2"/>
      <c r="H142" s="2"/>
      <c r="I142" s="2"/>
      <c r="J142" s="2"/>
      <c r="K142" s="2"/>
      <c r="L142" s="14"/>
      <c r="M142" s="14"/>
      <c r="N142" s="2"/>
      <c r="O142" s="2"/>
      <c r="P142" s="14"/>
      <c r="Q142" s="2"/>
      <c r="R142" s="2"/>
      <c r="S142" s="2"/>
      <c r="T142" s="2"/>
      <c r="U142" s="2"/>
      <c r="V142" s="33"/>
    </row>
    <row r="143" spans="2:22" x14ac:dyDescent="0.2">
      <c r="B143" s="2"/>
      <c r="C143" s="2"/>
      <c r="D143" s="2"/>
      <c r="E143" s="71"/>
      <c r="F143" s="2"/>
      <c r="G143" s="2"/>
      <c r="H143" s="2"/>
      <c r="I143" s="2"/>
      <c r="J143" s="2"/>
      <c r="K143" s="2"/>
      <c r="L143" s="14"/>
      <c r="M143" s="14"/>
      <c r="N143" s="2"/>
      <c r="O143" s="2"/>
      <c r="P143" s="14"/>
      <c r="Q143" s="2"/>
      <c r="R143" s="2"/>
      <c r="S143" s="2"/>
      <c r="T143" s="2"/>
      <c r="U143" s="2"/>
      <c r="V143" s="33"/>
    </row>
    <row r="144" spans="2:22" x14ac:dyDescent="0.2">
      <c r="B144" s="2"/>
      <c r="C144" s="2"/>
      <c r="D144" s="2"/>
      <c r="E144" s="71"/>
      <c r="F144" s="2"/>
      <c r="G144" s="2"/>
      <c r="H144" s="2"/>
      <c r="I144" s="2"/>
      <c r="J144" s="2"/>
      <c r="K144" s="2"/>
      <c r="L144" s="14"/>
      <c r="M144" s="14"/>
      <c r="N144" s="2"/>
      <c r="O144" s="2"/>
      <c r="P144" s="14"/>
      <c r="Q144" s="2"/>
      <c r="R144" s="2"/>
      <c r="S144" s="2"/>
      <c r="T144" s="2"/>
      <c r="U144" s="2"/>
      <c r="V144" s="33"/>
    </row>
    <row r="145" spans="2:22" x14ac:dyDescent="0.2">
      <c r="B145" s="2"/>
      <c r="C145" s="2"/>
      <c r="D145" s="2"/>
      <c r="E145" s="71"/>
      <c r="F145" s="2"/>
      <c r="G145" s="2"/>
      <c r="H145" s="2"/>
      <c r="I145" s="2"/>
      <c r="J145" s="2"/>
      <c r="K145" s="2"/>
      <c r="L145" s="14"/>
      <c r="M145" s="14"/>
      <c r="N145" s="2"/>
      <c r="O145" s="2"/>
      <c r="P145" s="14"/>
      <c r="Q145" s="2"/>
      <c r="R145" s="2"/>
      <c r="S145" s="2"/>
      <c r="T145" s="2"/>
      <c r="U145" s="2"/>
      <c r="V145" s="33"/>
    </row>
    <row r="146" spans="2:22" x14ac:dyDescent="0.2">
      <c r="B146" s="2"/>
      <c r="C146" s="2"/>
      <c r="D146" s="2"/>
      <c r="E146" s="71"/>
      <c r="F146" s="2"/>
      <c r="G146" s="2"/>
      <c r="H146" s="2"/>
      <c r="I146" s="2"/>
      <c r="J146" s="2"/>
      <c r="K146" s="2"/>
      <c r="L146" s="14"/>
      <c r="M146" s="14"/>
      <c r="N146" s="2"/>
      <c r="O146" s="2"/>
      <c r="P146" s="14"/>
      <c r="Q146" s="2"/>
      <c r="R146" s="2"/>
      <c r="S146" s="2"/>
      <c r="T146" s="2"/>
      <c r="U146" s="2"/>
      <c r="V146" s="33"/>
    </row>
    <row r="147" spans="2:22" x14ac:dyDescent="0.2">
      <c r="B147" s="2"/>
      <c r="C147" s="2"/>
      <c r="D147" s="2"/>
      <c r="E147" s="71"/>
      <c r="F147" s="2"/>
      <c r="G147" s="2"/>
      <c r="H147" s="2"/>
      <c r="I147" s="2"/>
      <c r="J147" s="2"/>
      <c r="K147" s="2"/>
      <c r="L147" s="14"/>
      <c r="M147" s="14"/>
      <c r="N147" s="2"/>
      <c r="O147" s="2"/>
      <c r="P147" s="14"/>
      <c r="Q147" s="2"/>
      <c r="R147" s="2"/>
      <c r="S147" s="2"/>
      <c r="T147" s="2"/>
      <c r="U147" s="2"/>
      <c r="V147" s="33"/>
    </row>
    <row r="148" spans="2:22" x14ac:dyDescent="0.2">
      <c r="B148" s="2"/>
      <c r="C148" s="2"/>
      <c r="D148" s="2"/>
      <c r="E148" s="71"/>
      <c r="F148" s="2"/>
      <c r="G148" s="2"/>
      <c r="H148" s="2"/>
      <c r="I148" s="2"/>
      <c r="J148" s="2"/>
      <c r="K148" s="2"/>
      <c r="L148" s="14"/>
      <c r="M148" s="14"/>
      <c r="N148" s="2"/>
      <c r="O148" s="2"/>
      <c r="P148" s="14"/>
      <c r="Q148" s="2"/>
      <c r="R148" s="2"/>
      <c r="S148" s="2"/>
      <c r="T148" s="2"/>
      <c r="U148" s="2"/>
      <c r="V148" s="33"/>
    </row>
    <row r="149" spans="2:22" x14ac:dyDescent="0.2">
      <c r="B149" s="2"/>
      <c r="C149" s="2"/>
      <c r="D149" s="2"/>
      <c r="E149" s="71"/>
      <c r="F149" s="2"/>
      <c r="G149" s="2"/>
      <c r="H149" s="2"/>
      <c r="I149" s="2"/>
      <c r="J149" s="2"/>
      <c r="K149" s="2"/>
      <c r="L149" s="14"/>
      <c r="M149" s="14"/>
      <c r="N149" s="2"/>
      <c r="O149" s="2"/>
      <c r="P149" s="14"/>
      <c r="Q149" s="2"/>
      <c r="R149" s="2"/>
      <c r="S149" s="2"/>
      <c r="T149" s="2"/>
      <c r="U149" s="2"/>
      <c r="V149" s="33"/>
    </row>
    <row r="150" spans="2:22" x14ac:dyDescent="0.2">
      <c r="B150" s="2"/>
      <c r="C150" s="2"/>
      <c r="D150" s="2"/>
      <c r="E150" s="71"/>
      <c r="F150" s="2"/>
      <c r="G150" s="2"/>
      <c r="H150" s="2"/>
      <c r="I150" s="2"/>
      <c r="J150" s="2"/>
      <c r="K150" s="2"/>
      <c r="L150" s="14"/>
      <c r="M150" s="14"/>
      <c r="N150" s="2"/>
      <c r="O150" s="2"/>
      <c r="P150" s="14"/>
      <c r="Q150" s="2"/>
      <c r="R150" s="2"/>
      <c r="S150" s="2"/>
      <c r="T150" s="2"/>
      <c r="U150" s="2"/>
      <c r="V150" s="33"/>
    </row>
    <row r="151" spans="2:22" x14ac:dyDescent="0.2">
      <c r="B151" s="2"/>
      <c r="C151" s="2"/>
      <c r="D151" s="2"/>
      <c r="E151" s="71"/>
      <c r="F151" s="2"/>
      <c r="G151" s="2"/>
      <c r="H151" s="2"/>
      <c r="I151" s="2"/>
      <c r="J151" s="2"/>
      <c r="K151" s="2"/>
      <c r="L151" s="14"/>
      <c r="M151" s="14"/>
      <c r="N151" s="2"/>
      <c r="O151" s="2"/>
      <c r="P151" s="14"/>
      <c r="Q151" s="2"/>
      <c r="R151" s="2"/>
      <c r="S151" s="2"/>
      <c r="T151" s="2"/>
      <c r="U151" s="2"/>
      <c r="V151" s="33"/>
    </row>
    <row r="152" spans="2:22" x14ac:dyDescent="0.2">
      <c r="B152" s="2"/>
      <c r="C152" s="2"/>
      <c r="D152" s="2"/>
      <c r="E152" s="71"/>
      <c r="F152" s="2"/>
      <c r="G152" s="2"/>
      <c r="H152" s="2"/>
      <c r="I152" s="2"/>
      <c r="J152" s="2"/>
      <c r="K152" s="2"/>
      <c r="L152" s="14"/>
      <c r="M152" s="14"/>
      <c r="N152" s="2"/>
      <c r="O152" s="2"/>
      <c r="P152" s="14"/>
      <c r="Q152" s="2"/>
      <c r="R152" s="2"/>
      <c r="S152" s="2"/>
      <c r="T152" s="2"/>
      <c r="U152" s="2"/>
      <c r="V152" s="33"/>
    </row>
    <row r="153" spans="2:22" x14ac:dyDescent="0.2">
      <c r="B153" s="2"/>
      <c r="C153" s="2"/>
      <c r="D153" s="2"/>
      <c r="E153" s="71"/>
      <c r="F153" s="2"/>
      <c r="G153" s="2"/>
      <c r="H153" s="2"/>
      <c r="I153" s="2"/>
      <c r="J153" s="2"/>
      <c r="K153" s="2"/>
      <c r="L153" s="14"/>
      <c r="M153" s="14"/>
      <c r="N153" s="2"/>
      <c r="O153" s="2"/>
      <c r="P153" s="14"/>
      <c r="Q153" s="2"/>
      <c r="R153" s="2"/>
      <c r="S153" s="2"/>
      <c r="T153" s="2"/>
      <c r="U153" s="2"/>
      <c r="V153" s="33"/>
    </row>
    <row r="154" spans="2:22" x14ac:dyDescent="0.2">
      <c r="B154" s="2"/>
      <c r="C154" s="2"/>
      <c r="D154" s="2"/>
      <c r="E154" s="71"/>
      <c r="F154" s="2"/>
      <c r="G154" s="2"/>
      <c r="H154" s="2"/>
      <c r="I154" s="2"/>
      <c r="J154" s="2"/>
      <c r="K154" s="2"/>
      <c r="L154" s="14"/>
      <c r="M154" s="14"/>
      <c r="N154" s="2"/>
      <c r="O154" s="2"/>
      <c r="P154" s="14"/>
      <c r="Q154" s="2"/>
      <c r="R154" s="2"/>
      <c r="S154" s="2"/>
      <c r="T154" s="2"/>
      <c r="U154" s="2"/>
      <c r="V154" s="33"/>
    </row>
    <row r="155" spans="2:22" x14ac:dyDescent="0.2">
      <c r="B155" s="2"/>
      <c r="C155" s="2"/>
      <c r="D155" s="2"/>
      <c r="E155" s="71"/>
      <c r="F155" s="2"/>
      <c r="G155" s="2"/>
      <c r="H155" s="2"/>
      <c r="I155" s="2"/>
      <c r="J155" s="2"/>
      <c r="K155" s="2"/>
      <c r="L155" s="14"/>
      <c r="M155" s="14"/>
      <c r="N155" s="2"/>
      <c r="O155" s="2"/>
      <c r="P155" s="14"/>
      <c r="Q155" s="2"/>
      <c r="R155" s="2"/>
      <c r="S155" s="2"/>
      <c r="T155" s="2"/>
      <c r="U155" s="2"/>
      <c r="V155" s="33"/>
    </row>
    <row r="156" spans="2:22" x14ac:dyDescent="0.2">
      <c r="B156" s="2"/>
      <c r="C156" s="2"/>
      <c r="D156" s="2"/>
      <c r="E156" s="71"/>
      <c r="F156" s="2"/>
      <c r="G156" s="2"/>
      <c r="H156" s="2"/>
      <c r="I156" s="2"/>
      <c r="J156" s="2"/>
      <c r="K156" s="2"/>
      <c r="L156" s="14"/>
      <c r="M156" s="14"/>
      <c r="N156" s="2"/>
      <c r="O156" s="2"/>
      <c r="P156" s="14"/>
      <c r="Q156" s="2"/>
      <c r="R156" s="2"/>
      <c r="S156" s="2"/>
      <c r="T156" s="2"/>
      <c r="U156" s="2"/>
      <c r="V156" s="33"/>
    </row>
    <row r="157" spans="2:22" x14ac:dyDescent="0.2">
      <c r="B157" s="2"/>
      <c r="C157" s="2"/>
      <c r="D157" s="2"/>
      <c r="E157" s="71"/>
      <c r="F157" s="2"/>
      <c r="G157" s="2"/>
      <c r="H157" s="2"/>
      <c r="I157" s="2"/>
      <c r="J157" s="2"/>
      <c r="K157" s="2"/>
      <c r="L157" s="14"/>
      <c r="M157" s="14"/>
      <c r="N157" s="2"/>
      <c r="O157" s="2"/>
      <c r="P157" s="14"/>
      <c r="Q157" s="2"/>
      <c r="R157" s="2"/>
      <c r="S157" s="2"/>
      <c r="T157" s="2"/>
      <c r="U157" s="2"/>
      <c r="V157" s="33"/>
    </row>
    <row r="158" spans="2:22" x14ac:dyDescent="0.2">
      <c r="B158" s="2"/>
      <c r="C158" s="2"/>
      <c r="D158" s="2"/>
      <c r="E158" s="71"/>
      <c r="F158" s="2"/>
      <c r="G158" s="2"/>
      <c r="H158" s="2"/>
      <c r="I158" s="2"/>
      <c r="J158" s="2"/>
      <c r="K158" s="2"/>
      <c r="L158" s="14"/>
      <c r="M158" s="14"/>
      <c r="N158" s="2"/>
      <c r="O158" s="2"/>
      <c r="P158" s="14"/>
      <c r="Q158" s="2"/>
      <c r="R158" s="2"/>
      <c r="S158" s="2"/>
      <c r="T158" s="2"/>
      <c r="U158" s="2"/>
      <c r="V158" s="33"/>
    </row>
    <row r="159" spans="2:22" x14ac:dyDescent="0.2">
      <c r="B159" s="2"/>
      <c r="C159" s="2"/>
      <c r="D159" s="2"/>
      <c r="E159" s="71"/>
      <c r="F159" s="2"/>
      <c r="G159" s="2"/>
      <c r="H159" s="2"/>
      <c r="I159" s="2"/>
      <c r="J159" s="2"/>
      <c r="K159" s="2"/>
      <c r="L159" s="14"/>
      <c r="M159" s="14"/>
      <c r="N159" s="2"/>
      <c r="O159" s="2"/>
      <c r="P159" s="14"/>
      <c r="Q159" s="2"/>
      <c r="R159" s="2"/>
      <c r="S159" s="2"/>
      <c r="T159" s="2"/>
      <c r="U159" s="2"/>
      <c r="V159" s="33"/>
    </row>
    <row r="160" spans="2:22" x14ac:dyDescent="0.2">
      <c r="B160" s="2"/>
      <c r="C160" s="2"/>
      <c r="D160" s="2"/>
      <c r="E160" s="71"/>
      <c r="F160" s="2"/>
      <c r="G160" s="2"/>
      <c r="H160" s="2"/>
      <c r="I160" s="2"/>
      <c r="J160" s="2"/>
      <c r="K160" s="2"/>
      <c r="L160" s="14"/>
      <c r="M160" s="14"/>
      <c r="N160" s="2"/>
      <c r="O160" s="2"/>
      <c r="P160" s="14"/>
      <c r="Q160" s="2"/>
      <c r="R160" s="2"/>
      <c r="S160" s="2"/>
      <c r="T160" s="2"/>
      <c r="U160" s="2"/>
      <c r="V160" s="33"/>
    </row>
    <row r="161" spans="2:22" x14ac:dyDescent="0.2">
      <c r="B161" s="2"/>
      <c r="C161" s="2"/>
      <c r="D161" s="2"/>
      <c r="E161" s="71"/>
      <c r="F161" s="2"/>
      <c r="G161" s="2"/>
      <c r="H161" s="2"/>
      <c r="I161" s="2"/>
      <c r="J161" s="2"/>
      <c r="K161" s="2"/>
      <c r="L161" s="14"/>
      <c r="M161" s="14"/>
      <c r="N161" s="2"/>
      <c r="O161" s="2"/>
      <c r="P161" s="14"/>
      <c r="Q161" s="2"/>
      <c r="R161" s="2"/>
      <c r="S161" s="2"/>
      <c r="T161" s="2"/>
      <c r="U161" s="2"/>
      <c r="V161" s="33"/>
    </row>
    <row r="162" spans="2:22" x14ac:dyDescent="0.2">
      <c r="B162" s="2"/>
      <c r="C162" s="2"/>
      <c r="D162" s="2"/>
      <c r="E162" s="71"/>
      <c r="F162" s="2"/>
      <c r="G162" s="2"/>
      <c r="H162" s="2"/>
      <c r="I162" s="2"/>
      <c r="J162" s="2"/>
      <c r="K162" s="2"/>
      <c r="L162" s="14"/>
      <c r="M162" s="14"/>
      <c r="N162" s="2"/>
      <c r="O162" s="2"/>
      <c r="P162" s="14"/>
      <c r="Q162" s="2"/>
      <c r="R162" s="2"/>
      <c r="S162" s="2"/>
      <c r="T162" s="2"/>
      <c r="U162" s="2"/>
      <c r="V162" s="33"/>
    </row>
    <row r="163" spans="2:22" x14ac:dyDescent="0.2">
      <c r="B163" s="2"/>
      <c r="C163" s="2"/>
      <c r="D163" s="2"/>
      <c r="E163" s="71"/>
      <c r="F163" s="2"/>
      <c r="G163" s="2"/>
      <c r="H163" s="2"/>
      <c r="I163" s="2"/>
      <c r="J163" s="2"/>
      <c r="K163" s="2"/>
      <c r="L163" s="14"/>
      <c r="M163" s="14"/>
      <c r="N163" s="2"/>
      <c r="O163" s="2"/>
      <c r="P163" s="14"/>
      <c r="Q163" s="2"/>
      <c r="R163" s="2"/>
      <c r="S163" s="2"/>
      <c r="T163" s="2"/>
      <c r="U163" s="2"/>
      <c r="V163" s="33"/>
    </row>
    <row r="164" spans="2:22" x14ac:dyDescent="0.2">
      <c r="B164" s="2"/>
      <c r="C164" s="2"/>
      <c r="D164" s="2"/>
      <c r="E164" s="71"/>
      <c r="F164" s="2"/>
      <c r="G164" s="2"/>
      <c r="H164" s="2"/>
      <c r="I164" s="2"/>
      <c r="J164" s="2"/>
      <c r="K164" s="2"/>
      <c r="L164" s="14"/>
      <c r="M164" s="14"/>
      <c r="N164" s="2"/>
      <c r="O164" s="2"/>
      <c r="P164" s="14"/>
      <c r="Q164" s="2"/>
      <c r="R164" s="2"/>
      <c r="S164" s="2"/>
      <c r="T164" s="2"/>
      <c r="U164" s="2"/>
      <c r="V164" s="33"/>
    </row>
    <row r="165" spans="2:22" x14ac:dyDescent="0.2">
      <c r="B165" s="2"/>
      <c r="C165" s="2"/>
      <c r="D165" s="2"/>
      <c r="E165" s="71"/>
      <c r="F165" s="2"/>
      <c r="G165" s="2"/>
      <c r="H165" s="2"/>
      <c r="I165" s="2"/>
      <c r="J165" s="2"/>
      <c r="K165" s="2"/>
      <c r="L165" s="14"/>
      <c r="M165" s="14"/>
      <c r="N165" s="2"/>
      <c r="O165" s="2"/>
      <c r="P165" s="14"/>
      <c r="Q165" s="2"/>
      <c r="R165" s="2"/>
      <c r="S165" s="2"/>
      <c r="T165" s="2"/>
      <c r="U165" s="2"/>
      <c r="V165" s="33"/>
    </row>
    <row r="166" spans="2:22" x14ac:dyDescent="0.2">
      <c r="B166" s="2"/>
      <c r="C166" s="2"/>
      <c r="D166" s="2"/>
      <c r="E166" s="71"/>
      <c r="F166" s="2"/>
      <c r="G166" s="2"/>
      <c r="H166" s="2"/>
      <c r="I166" s="2"/>
      <c r="J166" s="2"/>
      <c r="K166" s="2"/>
      <c r="L166" s="14"/>
      <c r="M166" s="14"/>
      <c r="N166" s="2"/>
      <c r="O166" s="2"/>
      <c r="P166" s="14"/>
      <c r="Q166" s="2"/>
      <c r="R166" s="2"/>
      <c r="S166" s="2"/>
      <c r="T166" s="2"/>
      <c r="U166" s="2"/>
      <c r="V166" s="33"/>
    </row>
    <row r="167" spans="2:22" x14ac:dyDescent="0.2">
      <c r="B167" s="2"/>
      <c r="C167" s="2"/>
      <c r="D167" s="2"/>
      <c r="E167" s="71"/>
      <c r="F167" s="2"/>
      <c r="G167" s="2"/>
      <c r="H167" s="2"/>
      <c r="I167" s="2"/>
      <c r="J167" s="2"/>
      <c r="K167" s="2"/>
      <c r="L167" s="14"/>
      <c r="M167" s="14"/>
      <c r="N167" s="2"/>
      <c r="O167" s="2"/>
      <c r="P167" s="14"/>
      <c r="Q167" s="2"/>
      <c r="R167" s="2"/>
      <c r="S167" s="2"/>
      <c r="T167" s="2"/>
      <c r="U167" s="2"/>
      <c r="V167" s="33"/>
    </row>
    <row r="168" spans="2:22" x14ac:dyDescent="0.2">
      <c r="B168" s="2"/>
      <c r="C168" s="2"/>
      <c r="D168" s="2"/>
      <c r="E168" s="71"/>
      <c r="F168" s="2"/>
      <c r="G168" s="2"/>
      <c r="H168" s="2"/>
      <c r="I168" s="2"/>
      <c r="J168" s="2"/>
      <c r="K168" s="2"/>
      <c r="L168" s="14"/>
      <c r="M168" s="14"/>
      <c r="N168" s="2"/>
      <c r="O168" s="2"/>
      <c r="P168" s="14"/>
      <c r="Q168" s="2"/>
      <c r="R168" s="2"/>
      <c r="S168" s="2"/>
      <c r="T168" s="2"/>
      <c r="U168" s="2"/>
      <c r="V168" s="33"/>
    </row>
    <row r="169" spans="2:22" x14ac:dyDescent="0.2">
      <c r="B169" s="2"/>
      <c r="C169" s="2"/>
      <c r="D169" s="2"/>
      <c r="E169" s="71"/>
      <c r="F169" s="2"/>
      <c r="G169" s="2"/>
      <c r="H169" s="2"/>
      <c r="I169" s="2"/>
      <c r="J169" s="2"/>
      <c r="K169" s="2"/>
      <c r="L169" s="14"/>
      <c r="M169" s="14"/>
      <c r="N169" s="2"/>
      <c r="O169" s="2"/>
      <c r="P169" s="14"/>
      <c r="Q169" s="2"/>
      <c r="R169" s="2"/>
      <c r="S169" s="2"/>
      <c r="T169" s="2"/>
      <c r="U169" s="2"/>
      <c r="V169" s="33"/>
    </row>
    <row r="170" spans="2:22" x14ac:dyDescent="0.2">
      <c r="B170" s="2"/>
      <c r="C170" s="2"/>
      <c r="D170" s="2"/>
      <c r="E170" s="71"/>
      <c r="F170" s="2"/>
      <c r="G170" s="2"/>
      <c r="H170" s="2"/>
      <c r="I170" s="2"/>
      <c r="J170" s="2"/>
      <c r="K170" s="2"/>
      <c r="L170" s="14"/>
      <c r="M170" s="14"/>
      <c r="N170" s="2"/>
      <c r="O170" s="2"/>
      <c r="P170" s="14"/>
      <c r="Q170" s="2"/>
      <c r="R170" s="2"/>
      <c r="S170" s="2"/>
      <c r="T170" s="2"/>
      <c r="U170" s="2"/>
      <c r="V170" s="33"/>
    </row>
    <row r="171" spans="2:22" x14ac:dyDescent="0.2">
      <c r="B171" s="2"/>
      <c r="C171" s="2"/>
      <c r="D171" s="2"/>
      <c r="E171" s="71"/>
      <c r="F171" s="2"/>
      <c r="G171" s="2"/>
      <c r="H171" s="2"/>
      <c r="I171" s="2"/>
      <c r="J171" s="2"/>
      <c r="K171" s="2"/>
      <c r="L171" s="14"/>
      <c r="M171" s="14"/>
      <c r="N171" s="2"/>
      <c r="O171" s="2"/>
      <c r="P171" s="14"/>
      <c r="Q171" s="2"/>
      <c r="R171" s="2"/>
      <c r="S171" s="2"/>
      <c r="T171" s="2"/>
      <c r="U171" s="2"/>
      <c r="V171" s="33"/>
    </row>
    <row r="172" spans="2:22" x14ac:dyDescent="0.2">
      <c r="B172" s="2"/>
      <c r="C172" s="2"/>
      <c r="D172" s="2"/>
      <c r="E172" s="71"/>
      <c r="F172" s="2"/>
      <c r="G172" s="2"/>
      <c r="H172" s="2"/>
      <c r="I172" s="2"/>
      <c r="J172" s="2"/>
      <c r="K172" s="2"/>
      <c r="L172" s="14"/>
      <c r="M172" s="14"/>
      <c r="N172" s="2"/>
      <c r="O172" s="2"/>
      <c r="P172" s="14"/>
      <c r="Q172" s="2"/>
      <c r="R172" s="2"/>
      <c r="S172" s="2"/>
      <c r="T172" s="2"/>
      <c r="U172" s="2"/>
      <c r="V172" s="33"/>
    </row>
    <row r="173" spans="2:22" x14ac:dyDescent="0.2">
      <c r="B173" s="2"/>
      <c r="C173" s="2"/>
      <c r="D173" s="2"/>
      <c r="E173" s="71"/>
      <c r="F173" s="2"/>
      <c r="G173" s="2"/>
      <c r="H173" s="2"/>
      <c r="I173" s="2"/>
      <c r="J173" s="2"/>
      <c r="K173" s="2"/>
      <c r="L173" s="14"/>
      <c r="M173" s="14"/>
      <c r="N173" s="2"/>
      <c r="O173" s="2"/>
      <c r="P173" s="14"/>
      <c r="Q173" s="2"/>
      <c r="R173" s="2"/>
      <c r="S173" s="2"/>
      <c r="T173" s="2"/>
      <c r="U173" s="2"/>
      <c r="V173" s="33"/>
    </row>
    <row r="174" spans="2:22" x14ac:dyDescent="0.2">
      <c r="B174" s="2"/>
      <c r="C174" s="2"/>
      <c r="D174" s="2"/>
      <c r="E174" s="71"/>
      <c r="F174" s="2"/>
      <c r="G174" s="2"/>
      <c r="H174" s="2"/>
      <c r="I174" s="2"/>
      <c r="J174" s="2"/>
      <c r="K174" s="2"/>
      <c r="L174" s="14"/>
      <c r="M174" s="14"/>
      <c r="N174" s="2"/>
      <c r="O174" s="2"/>
      <c r="P174" s="14"/>
      <c r="Q174" s="2"/>
      <c r="R174" s="2"/>
      <c r="S174" s="2"/>
      <c r="T174" s="2"/>
      <c r="U174" s="2"/>
      <c r="V174" s="33"/>
    </row>
    <row r="175" spans="2:22" x14ac:dyDescent="0.2">
      <c r="B175" s="2"/>
      <c r="C175" s="2"/>
      <c r="D175" s="2"/>
      <c r="E175" s="71"/>
      <c r="F175" s="2"/>
      <c r="G175" s="2"/>
      <c r="H175" s="2"/>
      <c r="I175" s="2"/>
      <c r="J175" s="2"/>
      <c r="K175" s="2"/>
      <c r="L175" s="14"/>
      <c r="M175" s="14"/>
      <c r="N175" s="2"/>
      <c r="O175" s="2"/>
      <c r="P175" s="14"/>
      <c r="Q175" s="2"/>
      <c r="R175" s="2"/>
      <c r="S175" s="2"/>
      <c r="T175" s="2"/>
      <c r="U175" s="2"/>
      <c r="V175" s="33"/>
    </row>
    <row r="176" spans="2:22" x14ac:dyDescent="0.2">
      <c r="B176" s="2"/>
      <c r="C176" s="2"/>
      <c r="D176" s="2"/>
      <c r="E176" s="71"/>
      <c r="F176" s="2"/>
      <c r="G176" s="2"/>
      <c r="H176" s="2"/>
      <c r="I176" s="2"/>
      <c r="J176" s="2"/>
      <c r="K176" s="2"/>
      <c r="L176" s="14"/>
      <c r="M176" s="14"/>
      <c r="N176" s="2"/>
      <c r="O176" s="2"/>
      <c r="P176" s="14"/>
      <c r="Q176" s="2"/>
      <c r="R176" s="2"/>
      <c r="S176" s="2"/>
      <c r="T176" s="2"/>
      <c r="U176" s="2"/>
      <c r="V176" s="33"/>
    </row>
    <row r="177" spans="2:22" x14ac:dyDescent="0.2">
      <c r="B177" s="2"/>
      <c r="C177" s="2"/>
      <c r="D177" s="2"/>
      <c r="E177" s="71"/>
      <c r="F177" s="2"/>
      <c r="G177" s="2"/>
      <c r="H177" s="2"/>
      <c r="I177" s="2"/>
      <c r="J177" s="2"/>
      <c r="K177" s="2"/>
      <c r="L177" s="14"/>
      <c r="M177" s="14"/>
      <c r="N177" s="2"/>
      <c r="O177" s="2"/>
      <c r="P177" s="14"/>
      <c r="Q177" s="2"/>
      <c r="R177" s="2"/>
      <c r="S177" s="2"/>
      <c r="T177" s="2"/>
      <c r="U177" s="2"/>
      <c r="V177" s="33"/>
    </row>
    <row r="178" spans="2:22" x14ac:dyDescent="0.2">
      <c r="B178" s="2"/>
      <c r="C178" s="2"/>
      <c r="D178" s="2"/>
      <c r="E178" s="71"/>
      <c r="F178" s="2"/>
      <c r="G178" s="2"/>
      <c r="H178" s="2"/>
      <c r="I178" s="2"/>
      <c r="J178" s="2"/>
      <c r="K178" s="2"/>
      <c r="L178" s="14"/>
      <c r="M178" s="14"/>
      <c r="N178" s="2"/>
      <c r="O178" s="2"/>
      <c r="P178" s="14"/>
      <c r="Q178" s="2"/>
      <c r="R178" s="2"/>
      <c r="S178" s="2"/>
      <c r="T178" s="2"/>
      <c r="U178" s="2"/>
      <c r="V178" s="33"/>
    </row>
    <row r="179" spans="2:22" x14ac:dyDescent="0.2">
      <c r="B179" s="2"/>
      <c r="C179" s="2"/>
      <c r="D179" s="2"/>
      <c r="E179" s="71"/>
      <c r="F179" s="2"/>
      <c r="G179" s="2"/>
      <c r="H179" s="2"/>
      <c r="I179" s="2"/>
      <c r="J179" s="2"/>
      <c r="K179" s="2"/>
      <c r="L179" s="14"/>
      <c r="M179" s="14"/>
      <c r="N179" s="2"/>
      <c r="O179" s="2"/>
      <c r="P179" s="14"/>
      <c r="Q179" s="2"/>
      <c r="R179" s="2"/>
      <c r="S179" s="2"/>
      <c r="T179" s="2"/>
      <c r="U179" s="2"/>
      <c r="V179" s="33"/>
    </row>
    <row r="180" spans="2:22" x14ac:dyDescent="0.2">
      <c r="B180" s="2"/>
      <c r="C180" s="2"/>
      <c r="D180" s="2"/>
      <c r="E180" s="71"/>
      <c r="F180" s="2"/>
      <c r="G180" s="2"/>
      <c r="H180" s="2"/>
      <c r="I180" s="2"/>
      <c r="J180" s="2"/>
      <c r="K180" s="2"/>
      <c r="L180" s="14"/>
      <c r="M180" s="14"/>
      <c r="N180" s="2"/>
      <c r="O180" s="2"/>
      <c r="P180" s="14"/>
      <c r="Q180" s="2"/>
      <c r="R180" s="2"/>
      <c r="S180" s="2"/>
      <c r="T180" s="2"/>
      <c r="U180" s="2"/>
      <c r="V180" s="33"/>
    </row>
    <row r="181" spans="2:22" x14ac:dyDescent="0.2">
      <c r="B181" s="2"/>
      <c r="C181" s="2"/>
      <c r="D181" s="2"/>
      <c r="E181" s="71"/>
      <c r="F181" s="2"/>
      <c r="G181" s="2"/>
      <c r="H181" s="2"/>
      <c r="I181" s="2"/>
      <c r="J181" s="2"/>
      <c r="K181" s="2"/>
      <c r="L181" s="14"/>
      <c r="M181" s="14"/>
      <c r="N181" s="2"/>
      <c r="O181" s="2"/>
      <c r="P181" s="14"/>
      <c r="Q181" s="2"/>
      <c r="R181" s="2"/>
      <c r="S181" s="2"/>
      <c r="T181" s="2"/>
      <c r="U181" s="2"/>
      <c r="V181" s="33"/>
    </row>
    <row r="182" spans="2:22" x14ac:dyDescent="0.2">
      <c r="B182" s="2"/>
      <c r="C182" s="2"/>
      <c r="D182" s="2"/>
      <c r="E182" s="71"/>
      <c r="F182" s="2"/>
      <c r="G182" s="2"/>
      <c r="H182" s="2"/>
      <c r="I182" s="2"/>
      <c r="J182" s="2"/>
      <c r="K182" s="2"/>
      <c r="L182" s="14"/>
      <c r="M182" s="14"/>
      <c r="N182" s="2"/>
      <c r="O182" s="2"/>
      <c r="P182" s="14"/>
      <c r="Q182" s="2"/>
      <c r="R182" s="2"/>
      <c r="S182" s="2"/>
      <c r="T182" s="2"/>
      <c r="U182" s="2"/>
      <c r="V182" s="33"/>
    </row>
    <row r="183" spans="2:22" x14ac:dyDescent="0.2">
      <c r="B183" s="2"/>
      <c r="C183" s="2"/>
      <c r="D183" s="2"/>
      <c r="E183" s="71"/>
      <c r="F183" s="2"/>
      <c r="G183" s="2"/>
      <c r="H183" s="2"/>
      <c r="I183" s="2"/>
      <c r="J183" s="2"/>
      <c r="K183" s="2"/>
      <c r="L183" s="14"/>
      <c r="M183" s="14"/>
      <c r="N183" s="2"/>
      <c r="O183" s="2"/>
      <c r="P183" s="14"/>
      <c r="Q183" s="2"/>
      <c r="R183" s="2"/>
      <c r="S183" s="2"/>
      <c r="T183" s="2"/>
      <c r="U183" s="2"/>
      <c r="V183" s="33"/>
    </row>
    <row r="184" spans="2:22" x14ac:dyDescent="0.2">
      <c r="B184" s="2"/>
      <c r="C184" s="2"/>
      <c r="D184" s="2"/>
      <c r="E184" s="71"/>
      <c r="F184" s="2"/>
      <c r="G184" s="2"/>
      <c r="H184" s="2"/>
      <c r="I184" s="2"/>
      <c r="J184" s="2"/>
      <c r="K184" s="2"/>
      <c r="L184" s="14"/>
      <c r="M184" s="14"/>
      <c r="N184" s="2"/>
      <c r="O184" s="2"/>
      <c r="P184" s="14"/>
      <c r="Q184" s="2"/>
      <c r="R184" s="2"/>
      <c r="S184" s="2"/>
      <c r="T184" s="2"/>
      <c r="U184" s="2"/>
      <c r="V184" s="33"/>
    </row>
    <row r="185" spans="2:22" x14ac:dyDescent="0.2">
      <c r="B185" s="2"/>
      <c r="C185" s="2"/>
      <c r="D185" s="2"/>
      <c r="E185" s="71"/>
      <c r="F185" s="2"/>
      <c r="G185" s="2"/>
      <c r="H185" s="2"/>
      <c r="I185" s="2"/>
      <c r="J185" s="2"/>
      <c r="K185" s="2"/>
      <c r="L185" s="14"/>
      <c r="M185" s="14"/>
      <c r="N185" s="2"/>
      <c r="O185" s="2"/>
      <c r="P185" s="14"/>
      <c r="Q185" s="2"/>
      <c r="R185" s="2"/>
      <c r="S185" s="2"/>
      <c r="T185" s="2"/>
      <c r="U185" s="2"/>
      <c r="V185" s="33"/>
    </row>
    <row r="186" spans="2:22" x14ac:dyDescent="0.2">
      <c r="B186" s="2"/>
      <c r="C186" s="2"/>
      <c r="D186" s="2"/>
      <c r="E186" s="71"/>
      <c r="F186" s="2"/>
      <c r="G186" s="2"/>
      <c r="H186" s="2"/>
      <c r="I186" s="2"/>
      <c r="J186" s="2"/>
      <c r="K186" s="2"/>
      <c r="L186" s="14"/>
      <c r="M186" s="14"/>
      <c r="N186" s="2"/>
      <c r="O186" s="2"/>
      <c r="P186" s="14"/>
      <c r="Q186" s="2"/>
      <c r="R186" s="2"/>
      <c r="S186" s="2"/>
      <c r="T186" s="2"/>
      <c r="U186" s="2"/>
      <c r="V186" s="33"/>
    </row>
    <row r="187" spans="2:22" x14ac:dyDescent="0.2">
      <c r="B187" s="2"/>
      <c r="C187" s="2"/>
      <c r="D187" s="2"/>
      <c r="E187" s="71"/>
      <c r="F187" s="2"/>
      <c r="G187" s="2"/>
      <c r="H187" s="2"/>
      <c r="I187" s="2"/>
      <c r="J187" s="2"/>
      <c r="K187" s="2"/>
      <c r="L187" s="14"/>
      <c r="M187" s="14"/>
      <c r="N187" s="2"/>
      <c r="O187" s="2"/>
      <c r="P187" s="14"/>
      <c r="Q187" s="2"/>
      <c r="R187" s="2"/>
      <c r="S187" s="2"/>
      <c r="T187" s="2"/>
      <c r="U187" s="2"/>
      <c r="V187" s="33"/>
    </row>
    <row r="188" spans="2:22" x14ac:dyDescent="0.2">
      <c r="B188" s="2"/>
      <c r="C188" s="2"/>
      <c r="D188" s="2"/>
      <c r="E188" s="71"/>
      <c r="F188" s="2"/>
      <c r="G188" s="2"/>
      <c r="H188" s="2"/>
      <c r="I188" s="2"/>
      <c r="J188" s="2"/>
      <c r="K188" s="2"/>
      <c r="L188" s="14"/>
      <c r="M188" s="14"/>
      <c r="N188" s="2"/>
      <c r="O188" s="2"/>
      <c r="P188" s="14"/>
      <c r="Q188" s="2"/>
      <c r="R188" s="2"/>
      <c r="S188" s="2"/>
      <c r="T188" s="2"/>
      <c r="U188" s="2"/>
      <c r="V188" s="33"/>
    </row>
    <row r="189" spans="2:22" x14ac:dyDescent="0.2">
      <c r="B189" s="2"/>
      <c r="C189" s="2"/>
      <c r="D189" s="2"/>
      <c r="E189" s="71"/>
      <c r="F189" s="2"/>
      <c r="G189" s="2"/>
      <c r="H189" s="2"/>
      <c r="I189" s="2"/>
      <c r="J189" s="2"/>
      <c r="K189" s="2"/>
      <c r="L189" s="14"/>
      <c r="M189" s="14"/>
      <c r="N189" s="2"/>
      <c r="O189" s="2"/>
      <c r="P189" s="14"/>
      <c r="Q189" s="2"/>
      <c r="R189" s="2"/>
      <c r="S189" s="2"/>
      <c r="T189" s="2"/>
      <c r="U189" s="2"/>
      <c r="V189" s="33"/>
    </row>
    <row r="190" spans="2:22" x14ac:dyDescent="0.2">
      <c r="B190" s="2"/>
      <c r="C190" s="2"/>
      <c r="D190" s="2"/>
      <c r="E190" s="71"/>
      <c r="F190" s="2"/>
      <c r="G190" s="2"/>
      <c r="H190" s="2"/>
      <c r="I190" s="2"/>
      <c r="J190" s="2"/>
      <c r="K190" s="2"/>
      <c r="L190" s="14"/>
      <c r="M190" s="14"/>
      <c r="N190" s="2"/>
      <c r="O190" s="2"/>
      <c r="P190" s="14"/>
      <c r="Q190" s="2"/>
      <c r="R190" s="2"/>
      <c r="S190" s="2"/>
      <c r="T190" s="2"/>
      <c r="U190" s="2"/>
      <c r="V190" s="33"/>
    </row>
    <row r="191" spans="2:22" x14ac:dyDescent="0.2">
      <c r="B191" s="2"/>
      <c r="C191" s="2"/>
      <c r="D191" s="2"/>
      <c r="E191" s="71"/>
      <c r="F191" s="2"/>
      <c r="G191" s="2"/>
      <c r="H191" s="2"/>
      <c r="I191" s="2"/>
      <c r="J191" s="2"/>
      <c r="K191" s="2"/>
      <c r="L191" s="14"/>
      <c r="M191" s="14"/>
      <c r="N191" s="2"/>
      <c r="O191" s="2"/>
      <c r="P191" s="14"/>
      <c r="Q191" s="2"/>
      <c r="R191" s="2"/>
      <c r="S191" s="2"/>
      <c r="T191" s="2"/>
      <c r="U191" s="2"/>
      <c r="V191" s="33"/>
    </row>
    <row r="192" spans="2:22" x14ac:dyDescent="0.2">
      <c r="B192" s="2"/>
      <c r="C192" s="2"/>
      <c r="D192" s="2"/>
      <c r="E192" s="71"/>
      <c r="F192" s="2"/>
      <c r="G192" s="2"/>
      <c r="H192" s="2"/>
      <c r="I192" s="2"/>
      <c r="J192" s="2"/>
      <c r="K192" s="2"/>
      <c r="L192" s="14"/>
      <c r="M192" s="14"/>
      <c r="N192" s="2"/>
      <c r="O192" s="2"/>
      <c r="P192" s="14"/>
      <c r="Q192" s="2"/>
      <c r="R192" s="2"/>
      <c r="S192" s="2"/>
      <c r="T192" s="2"/>
      <c r="U192" s="2"/>
      <c r="V192" s="33"/>
    </row>
    <row r="193" spans="2:22" x14ac:dyDescent="0.2">
      <c r="B193" s="2"/>
      <c r="C193" s="2"/>
      <c r="D193" s="2"/>
      <c r="E193" s="71"/>
      <c r="F193" s="2"/>
      <c r="G193" s="2"/>
      <c r="H193" s="2"/>
      <c r="I193" s="2"/>
      <c r="J193" s="2"/>
      <c r="K193" s="2"/>
      <c r="L193" s="14"/>
      <c r="M193" s="14"/>
      <c r="N193" s="2"/>
      <c r="O193" s="2"/>
      <c r="P193" s="14"/>
      <c r="Q193" s="2"/>
      <c r="R193" s="2"/>
      <c r="S193" s="2"/>
      <c r="T193" s="2"/>
      <c r="U193" s="2"/>
      <c r="V193" s="33"/>
    </row>
    <row r="194" spans="2:22" x14ac:dyDescent="0.2">
      <c r="B194" s="2"/>
      <c r="C194" s="2"/>
      <c r="D194" s="2"/>
      <c r="E194" s="71"/>
      <c r="F194" s="2"/>
      <c r="G194" s="2"/>
      <c r="H194" s="2"/>
      <c r="I194" s="2"/>
      <c r="J194" s="2"/>
      <c r="K194" s="2"/>
      <c r="L194" s="14"/>
      <c r="M194" s="14"/>
      <c r="N194" s="2"/>
      <c r="O194" s="2"/>
      <c r="P194" s="14"/>
      <c r="Q194" s="2"/>
      <c r="R194" s="2"/>
      <c r="S194" s="2"/>
      <c r="T194" s="2"/>
      <c r="U194" s="2"/>
      <c r="V194" s="33"/>
    </row>
    <row r="195" spans="2:22" x14ac:dyDescent="0.2">
      <c r="B195" s="2"/>
      <c r="C195" s="2"/>
      <c r="D195" s="2"/>
      <c r="E195" s="71"/>
      <c r="F195" s="2"/>
      <c r="G195" s="2"/>
      <c r="H195" s="2"/>
      <c r="I195" s="2"/>
      <c r="J195" s="2"/>
      <c r="K195" s="2"/>
      <c r="L195" s="14"/>
      <c r="M195" s="14"/>
      <c r="N195" s="2"/>
      <c r="O195" s="2"/>
      <c r="P195" s="14"/>
      <c r="Q195" s="2"/>
      <c r="R195" s="2"/>
      <c r="S195" s="2"/>
      <c r="T195" s="2"/>
      <c r="U195" s="2"/>
      <c r="V195" s="33"/>
    </row>
    <row r="196" spans="2:22" x14ac:dyDescent="0.2">
      <c r="B196" s="2"/>
      <c r="C196" s="2"/>
      <c r="D196" s="2"/>
      <c r="E196" s="71"/>
      <c r="F196" s="2"/>
      <c r="G196" s="2"/>
      <c r="H196" s="2"/>
      <c r="I196" s="2"/>
      <c r="J196" s="2"/>
      <c r="K196" s="2"/>
      <c r="L196" s="14"/>
      <c r="M196" s="14"/>
      <c r="N196" s="2"/>
      <c r="O196" s="2"/>
      <c r="P196" s="14"/>
      <c r="Q196" s="2"/>
      <c r="R196" s="2"/>
      <c r="S196" s="2"/>
      <c r="T196" s="2"/>
      <c r="U196" s="2"/>
      <c r="V196" s="33"/>
    </row>
    <row r="197" spans="2:22" x14ac:dyDescent="0.2">
      <c r="B197" s="2"/>
      <c r="C197" s="2"/>
      <c r="D197" s="2"/>
      <c r="E197" s="71"/>
      <c r="F197" s="2"/>
      <c r="G197" s="2"/>
      <c r="H197" s="2"/>
      <c r="I197" s="2"/>
      <c r="J197" s="2"/>
      <c r="K197" s="2"/>
      <c r="L197" s="14"/>
      <c r="M197" s="14"/>
      <c r="N197" s="2"/>
      <c r="O197" s="2"/>
      <c r="P197" s="14"/>
      <c r="Q197" s="2"/>
      <c r="R197" s="2"/>
      <c r="S197" s="2"/>
      <c r="T197" s="2"/>
      <c r="U197" s="2"/>
      <c r="V197" s="33"/>
    </row>
    <row r="198" spans="2:22" x14ac:dyDescent="0.2">
      <c r="B198" s="2"/>
      <c r="C198" s="2"/>
      <c r="D198" s="2"/>
      <c r="E198" s="71"/>
      <c r="F198" s="2"/>
      <c r="G198" s="2"/>
      <c r="H198" s="2"/>
      <c r="I198" s="2"/>
      <c r="J198" s="2"/>
      <c r="K198" s="2"/>
      <c r="L198" s="14"/>
      <c r="M198" s="14"/>
      <c r="N198" s="2"/>
      <c r="O198" s="2"/>
      <c r="P198" s="14"/>
      <c r="Q198" s="2"/>
      <c r="R198" s="2"/>
      <c r="S198" s="2"/>
      <c r="T198" s="2"/>
      <c r="U198" s="2"/>
      <c r="V198" s="33"/>
    </row>
    <row r="199" spans="2:22" x14ac:dyDescent="0.2">
      <c r="B199" s="2"/>
      <c r="C199" s="2"/>
      <c r="D199" s="2"/>
      <c r="E199" s="71"/>
      <c r="F199" s="2"/>
      <c r="G199" s="2"/>
      <c r="H199" s="2"/>
      <c r="I199" s="2"/>
      <c r="J199" s="2"/>
      <c r="K199" s="2"/>
      <c r="L199" s="14"/>
      <c r="M199" s="14"/>
      <c r="N199" s="2"/>
      <c r="O199" s="2"/>
      <c r="P199" s="14"/>
      <c r="Q199" s="2"/>
      <c r="R199" s="2"/>
      <c r="S199" s="2"/>
      <c r="T199" s="2"/>
      <c r="U199" s="2"/>
      <c r="V199" s="33"/>
    </row>
    <row r="200" spans="2:22" x14ac:dyDescent="0.2">
      <c r="B200" s="2"/>
      <c r="C200" s="2"/>
      <c r="D200" s="2"/>
      <c r="E200" s="71"/>
      <c r="F200" s="2"/>
      <c r="G200" s="2"/>
      <c r="H200" s="2"/>
      <c r="I200" s="2"/>
      <c r="J200" s="2"/>
      <c r="K200" s="2"/>
      <c r="L200" s="14"/>
      <c r="M200" s="14"/>
      <c r="N200" s="2"/>
      <c r="O200" s="2"/>
      <c r="P200" s="14"/>
      <c r="Q200" s="2"/>
      <c r="R200" s="2"/>
      <c r="S200" s="2"/>
      <c r="T200" s="2"/>
      <c r="U200" s="2"/>
      <c r="V200" s="33"/>
    </row>
    <row r="201" spans="2:22" x14ac:dyDescent="0.2">
      <c r="B201" s="2"/>
      <c r="C201" s="2"/>
      <c r="D201" s="2"/>
      <c r="E201" s="71"/>
      <c r="F201" s="2"/>
      <c r="G201" s="2"/>
      <c r="H201" s="2"/>
      <c r="I201" s="2"/>
      <c r="J201" s="2"/>
      <c r="K201" s="2"/>
      <c r="L201" s="14"/>
      <c r="M201" s="14"/>
      <c r="N201" s="2"/>
      <c r="O201" s="2"/>
      <c r="P201" s="14"/>
      <c r="Q201" s="2"/>
      <c r="R201" s="2"/>
      <c r="S201" s="2"/>
      <c r="T201" s="2"/>
      <c r="U201" s="2"/>
      <c r="V201" s="33"/>
    </row>
    <row r="202" spans="2:22" x14ac:dyDescent="0.2">
      <c r="B202" s="2"/>
      <c r="C202" s="2"/>
      <c r="D202" s="2"/>
      <c r="E202" s="71"/>
      <c r="F202" s="2"/>
      <c r="G202" s="2"/>
      <c r="H202" s="2"/>
      <c r="I202" s="2"/>
      <c r="J202" s="2"/>
      <c r="K202" s="2"/>
      <c r="L202" s="14"/>
      <c r="M202" s="14"/>
      <c r="N202" s="2"/>
      <c r="O202" s="2"/>
      <c r="P202" s="14"/>
      <c r="Q202" s="2"/>
      <c r="R202" s="2"/>
      <c r="S202" s="2"/>
      <c r="T202" s="2"/>
      <c r="U202" s="2"/>
      <c r="V202" s="33"/>
    </row>
    <row r="203" spans="2:22" x14ac:dyDescent="0.2">
      <c r="B203" s="2"/>
      <c r="C203" s="2"/>
      <c r="D203" s="2"/>
      <c r="E203" s="71"/>
      <c r="F203" s="2"/>
      <c r="G203" s="2"/>
      <c r="H203" s="2"/>
      <c r="I203" s="2"/>
      <c r="J203" s="2"/>
      <c r="K203" s="2"/>
      <c r="L203" s="14"/>
      <c r="M203" s="14"/>
      <c r="N203" s="2"/>
      <c r="O203" s="2"/>
      <c r="P203" s="14"/>
      <c r="Q203" s="2"/>
      <c r="R203" s="2"/>
      <c r="S203" s="2"/>
      <c r="T203" s="2"/>
      <c r="U203" s="2"/>
      <c r="V203" s="33"/>
    </row>
    <row r="204" spans="2:22" x14ac:dyDescent="0.2">
      <c r="B204" s="2"/>
      <c r="C204" s="2"/>
      <c r="D204" s="2"/>
      <c r="E204" s="71"/>
      <c r="F204" s="2"/>
      <c r="G204" s="2"/>
      <c r="H204" s="2"/>
      <c r="I204" s="2"/>
      <c r="J204" s="2"/>
      <c r="K204" s="2"/>
      <c r="L204" s="14"/>
      <c r="M204" s="14"/>
      <c r="N204" s="2"/>
      <c r="O204" s="2"/>
      <c r="P204" s="14"/>
      <c r="Q204" s="2"/>
      <c r="R204" s="2"/>
      <c r="S204" s="2"/>
      <c r="T204" s="2"/>
      <c r="U204" s="2"/>
      <c r="V204" s="33"/>
    </row>
    <row r="205" spans="2:22" x14ac:dyDescent="0.2">
      <c r="B205" s="2"/>
      <c r="C205" s="2"/>
      <c r="D205" s="2"/>
      <c r="E205" s="71"/>
      <c r="F205" s="2"/>
      <c r="G205" s="2"/>
      <c r="H205" s="2"/>
      <c r="I205" s="2"/>
      <c r="J205" s="2"/>
      <c r="K205" s="2"/>
      <c r="L205" s="14"/>
      <c r="M205" s="14"/>
      <c r="N205" s="2"/>
      <c r="O205" s="2"/>
      <c r="P205" s="14"/>
      <c r="Q205" s="2"/>
      <c r="R205" s="2"/>
      <c r="S205" s="2"/>
      <c r="T205" s="2"/>
      <c r="U205" s="2"/>
      <c r="V205" s="33"/>
    </row>
    <row r="206" spans="2:22" x14ac:dyDescent="0.2">
      <c r="B206" s="2"/>
      <c r="C206" s="2"/>
      <c r="D206" s="2"/>
      <c r="E206" s="71"/>
      <c r="F206" s="2"/>
      <c r="G206" s="2"/>
      <c r="H206" s="2"/>
      <c r="I206" s="2"/>
      <c r="J206" s="2"/>
      <c r="K206" s="2"/>
      <c r="L206" s="14"/>
      <c r="M206" s="14"/>
      <c r="N206" s="2"/>
      <c r="O206" s="2"/>
      <c r="P206" s="14"/>
      <c r="Q206" s="2"/>
      <c r="R206" s="2"/>
      <c r="S206" s="2"/>
      <c r="T206" s="2"/>
      <c r="U206" s="2"/>
      <c r="V206" s="33"/>
    </row>
    <row r="207" spans="2:22" x14ac:dyDescent="0.2">
      <c r="B207" s="2"/>
      <c r="C207" s="2"/>
      <c r="D207" s="2"/>
      <c r="E207" s="71"/>
      <c r="F207" s="2"/>
      <c r="G207" s="2"/>
      <c r="H207" s="2"/>
      <c r="I207" s="2"/>
      <c r="J207" s="2"/>
      <c r="K207" s="2"/>
      <c r="L207" s="14"/>
      <c r="M207" s="14"/>
      <c r="N207" s="2"/>
      <c r="O207" s="2"/>
      <c r="P207" s="14"/>
      <c r="Q207" s="2"/>
      <c r="R207" s="2"/>
      <c r="S207" s="2"/>
      <c r="T207" s="2"/>
      <c r="U207" s="2"/>
      <c r="V207" s="33"/>
    </row>
    <row r="208" spans="2:22" x14ac:dyDescent="0.2">
      <c r="B208" s="2"/>
      <c r="C208" s="2"/>
      <c r="D208" s="2"/>
      <c r="E208" s="71"/>
      <c r="F208" s="2"/>
      <c r="G208" s="2"/>
      <c r="H208" s="2"/>
      <c r="I208" s="2"/>
      <c r="J208" s="2"/>
      <c r="K208" s="2"/>
      <c r="L208" s="14"/>
      <c r="M208" s="14"/>
      <c r="N208" s="2"/>
      <c r="O208" s="2"/>
      <c r="P208" s="14"/>
      <c r="Q208" s="2"/>
      <c r="R208" s="2"/>
      <c r="S208" s="2"/>
      <c r="T208" s="2"/>
      <c r="U208" s="2"/>
      <c r="V208" s="33"/>
    </row>
    <row r="209" spans="2:22" x14ac:dyDescent="0.2">
      <c r="B209" s="2"/>
      <c r="C209" s="2"/>
      <c r="D209" s="2"/>
      <c r="E209" s="71"/>
      <c r="F209" s="2"/>
      <c r="G209" s="2"/>
      <c r="H209" s="2"/>
      <c r="I209" s="2"/>
      <c r="J209" s="2"/>
      <c r="K209" s="2"/>
      <c r="L209" s="14"/>
      <c r="M209" s="14"/>
      <c r="N209" s="2"/>
      <c r="O209" s="2"/>
      <c r="P209" s="14"/>
      <c r="Q209" s="2"/>
      <c r="R209" s="2"/>
      <c r="S209" s="2"/>
      <c r="T209" s="2"/>
      <c r="U209" s="2"/>
      <c r="V209" s="33"/>
    </row>
    <row r="210" spans="2:22" x14ac:dyDescent="0.2">
      <c r="B210" s="2"/>
      <c r="C210" s="2"/>
      <c r="D210" s="2"/>
      <c r="E210" s="71"/>
      <c r="F210" s="2"/>
      <c r="G210" s="2"/>
      <c r="H210" s="2"/>
      <c r="I210" s="2"/>
      <c r="J210" s="2"/>
      <c r="K210" s="2"/>
      <c r="L210" s="14"/>
      <c r="M210" s="14"/>
      <c r="N210" s="2"/>
      <c r="O210" s="2"/>
      <c r="P210" s="14"/>
      <c r="Q210" s="2"/>
      <c r="R210" s="2"/>
      <c r="S210" s="2"/>
      <c r="T210" s="2"/>
      <c r="U210" s="2"/>
      <c r="V210" s="33"/>
    </row>
    <row r="211" spans="2:22" x14ac:dyDescent="0.2">
      <c r="B211" s="2"/>
      <c r="C211" s="2"/>
      <c r="D211" s="2"/>
      <c r="E211" s="71"/>
      <c r="F211" s="2"/>
      <c r="G211" s="2"/>
      <c r="H211" s="2"/>
      <c r="I211" s="2"/>
      <c r="J211" s="2"/>
      <c r="K211" s="2"/>
      <c r="L211" s="14"/>
      <c r="M211" s="14"/>
      <c r="N211" s="2"/>
      <c r="O211" s="2"/>
      <c r="P211" s="14"/>
      <c r="Q211" s="2"/>
      <c r="R211" s="2"/>
      <c r="S211" s="2"/>
      <c r="T211" s="2"/>
      <c r="U211" s="2"/>
      <c r="V211" s="33"/>
    </row>
    <row r="212" spans="2:22" x14ac:dyDescent="0.2">
      <c r="B212" s="2"/>
      <c r="C212" s="2"/>
      <c r="D212" s="2"/>
      <c r="E212" s="71"/>
      <c r="F212" s="2"/>
      <c r="G212" s="2"/>
      <c r="H212" s="2"/>
      <c r="I212" s="2"/>
      <c r="J212" s="2"/>
      <c r="K212" s="2"/>
      <c r="L212" s="14"/>
      <c r="M212" s="14"/>
      <c r="N212" s="2"/>
      <c r="O212" s="2"/>
      <c r="P212" s="14"/>
      <c r="Q212" s="2"/>
      <c r="R212" s="2"/>
      <c r="S212" s="2"/>
      <c r="T212" s="2"/>
      <c r="U212" s="2"/>
      <c r="V212" s="33"/>
    </row>
    <row r="213" spans="2:22" x14ac:dyDescent="0.2">
      <c r="B213" s="2"/>
      <c r="C213" s="2"/>
      <c r="D213" s="2"/>
      <c r="E213" s="71"/>
      <c r="F213" s="2"/>
      <c r="G213" s="2"/>
      <c r="H213" s="2"/>
      <c r="I213" s="2"/>
      <c r="J213" s="2"/>
      <c r="K213" s="2"/>
      <c r="L213" s="14"/>
      <c r="M213" s="14"/>
      <c r="N213" s="2"/>
      <c r="O213" s="2"/>
      <c r="P213" s="14"/>
      <c r="Q213" s="2"/>
      <c r="R213" s="2"/>
      <c r="S213" s="2"/>
      <c r="T213" s="2"/>
      <c r="U213" s="2"/>
      <c r="V213" s="33"/>
    </row>
    <row r="214" spans="2:22" x14ac:dyDescent="0.2">
      <c r="B214" s="2"/>
      <c r="C214" s="2"/>
      <c r="D214" s="2"/>
      <c r="E214" s="71"/>
      <c r="F214" s="2"/>
      <c r="G214" s="2"/>
      <c r="H214" s="2"/>
      <c r="I214" s="2"/>
      <c r="J214" s="2"/>
      <c r="K214" s="2"/>
      <c r="L214" s="14"/>
      <c r="M214" s="14"/>
      <c r="N214" s="2"/>
      <c r="O214" s="2"/>
      <c r="P214" s="14"/>
      <c r="Q214" s="2"/>
      <c r="R214" s="2"/>
      <c r="S214" s="2"/>
      <c r="T214" s="2"/>
      <c r="U214" s="2"/>
      <c r="V214" s="33"/>
    </row>
    <row r="215" spans="2:22" x14ac:dyDescent="0.2">
      <c r="B215" s="2"/>
      <c r="C215" s="2"/>
      <c r="D215" s="2"/>
      <c r="E215" s="71"/>
      <c r="F215" s="2"/>
      <c r="G215" s="2"/>
      <c r="H215" s="2"/>
      <c r="I215" s="2"/>
      <c r="J215" s="2"/>
      <c r="K215" s="2"/>
      <c r="L215" s="14"/>
      <c r="M215" s="14"/>
      <c r="N215" s="2"/>
      <c r="O215" s="2"/>
      <c r="P215" s="14"/>
      <c r="Q215" s="2"/>
      <c r="R215" s="2"/>
      <c r="S215" s="2"/>
      <c r="T215" s="2"/>
      <c r="U215" s="2"/>
      <c r="V215" s="33"/>
    </row>
    <row r="216" spans="2:22" x14ac:dyDescent="0.2">
      <c r="B216" s="2"/>
      <c r="C216" s="2"/>
      <c r="D216" s="2"/>
      <c r="E216" s="71"/>
      <c r="F216" s="2"/>
      <c r="G216" s="2"/>
      <c r="H216" s="2"/>
      <c r="I216" s="2"/>
      <c r="J216" s="2"/>
      <c r="K216" s="2"/>
      <c r="L216" s="14"/>
      <c r="M216" s="14"/>
      <c r="N216" s="2"/>
      <c r="O216" s="2"/>
      <c r="P216" s="14"/>
      <c r="Q216" s="2"/>
      <c r="R216" s="2"/>
      <c r="S216" s="2"/>
      <c r="T216" s="2"/>
      <c r="U216" s="2"/>
      <c r="V216" s="33"/>
    </row>
    <row r="217" spans="2:22" x14ac:dyDescent="0.2">
      <c r="B217" s="2"/>
      <c r="C217" s="2"/>
      <c r="D217" s="2"/>
      <c r="E217" s="71"/>
      <c r="F217" s="2"/>
      <c r="G217" s="2"/>
      <c r="H217" s="2"/>
      <c r="I217" s="2"/>
      <c r="J217" s="2"/>
      <c r="K217" s="2"/>
      <c r="L217" s="14"/>
      <c r="M217" s="14"/>
      <c r="N217" s="2"/>
      <c r="O217" s="2"/>
      <c r="P217" s="14"/>
      <c r="Q217" s="2"/>
      <c r="R217" s="2"/>
      <c r="S217" s="2"/>
      <c r="T217" s="2"/>
      <c r="U217" s="2"/>
      <c r="V217" s="33"/>
    </row>
    <row r="218" spans="2:22" x14ac:dyDescent="0.2">
      <c r="B218" s="2"/>
      <c r="C218" s="2"/>
      <c r="D218" s="2"/>
      <c r="E218" s="71"/>
      <c r="F218" s="2"/>
      <c r="G218" s="2"/>
      <c r="H218" s="2"/>
      <c r="I218" s="2"/>
      <c r="J218" s="2"/>
      <c r="K218" s="2"/>
      <c r="L218" s="14"/>
      <c r="M218" s="14"/>
      <c r="N218" s="2"/>
      <c r="O218" s="2"/>
      <c r="P218" s="14"/>
      <c r="Q218" s="2"/>
      <c r="R218" s="2"/>
      <c r="S218" s="2"/>
      <c r="T218" s="2"/>
      <c r="U218" s="2"/>
      <c r="V218" s="33"/>
    </row>
    <row r="219" spans="2:22" x14ac:dyDescent="0.2">
      <c r="B219" s="2"/>
      <c r="C219" s="2"/>
      <c r="D219" s="2"/>
      <c r="E219" s="71"/>
      <c r="F219" s="2"/>
      <c r="G219" s="2"/>
      <c r="H219" s="2"/>
      <c r="I219" s="2"/>
      <c r="J219" s="2"/>
      <c r="K219" s="2"/>
      <c r="L219" s="14"/>
      <c r="M219" s="14"/>
      <c r="N219" s="2"/>
      <c r="O219" s="2"/>
      <c r="P219" s="14"/>
      <c r="Q219" s="2"/>
      <c r="R219" s="2"/>
      <c r="S219" s="2"/>
      <c r="T219" s="2"/>
      <c r="U219" s="2"/>
      <c r="V219" s="33"/>
    </row>
    <row r="220" spans="2:22" x14ac:dyDescent="0.2">
      <c r="B220" s="2"/>
      <c r="C220" s="2"/>
      <c r="D220" s="2"/>
      <c r="E220" s="71"/>
      <c r="F220" s="2"/>
      <c r="G220" s="2"/>
      <c r="H220" s="2"/>
      <c r="I220" s="2"/>
      <c r="J220" s="2"/>
      <c r="K220" s="2"/>
      <c r="L220" s="14"/>
      <c r="M220" s="14"/>
      <c r="N220" s="2"/>
      <c r="O220" s="2"/>
      <c r="P220" s="14"/>
      <c r="Q220" s="2"/>
      <c r="R220" s="2"/>
      <c r="S220" s="2"/>
      <c r="T220" s="2"/>
      <c r="U220" s="2"/>
      <c r="V220" s="33"/>
    </row>
    <row r="221" spans="2:22" x14ac:dyDescent="0.2">
      <c r="B221" s="2"/>
      <c r="C221" s="2"/>
      <c r="D221" s="2"/>
      <c r="E221" s="71"/>
      <c r="F221" s="2"/>
      <c r="G221" s="2"/>
      <c r="H221" s="2"/>
      <c r="I221" s="2"/>
      <c r="J221" s="2"/>
      <c r="K221" s="2"/>
      <c r="L221" s="14"/>
      <c r="M221" s="14"/>
      <c r="N221" s="2"/>
      <c r="O221" s="2"/>
      <c r="P221" s="14"/>
      <c r="Q221" s="2"/>
      <c r="R221" s="2"/>
      <c r="S221" s="2"/>
      <c r="T221" s="2"/>
      <c r="U221" s="2"/>
      <c r="V221" s="33"/>
    </row>
    <row r="222" spans="2:22" x14ac:dyDescent="0.2">
      <c r="B222" s="2"/>
      <c r="C222" s="2"/>
      <c r="D222" s="2"/>
      <c r="E222" s="71"/>
      <c r="F222" s="2"/>
      <c r="G222" s="2"/>
      <c r="H222" s="2"/>
      <c r="I222" s="2"/>
      <c r="J222" s="2"/>
      <c r="K222" s="2"/>
      <c r="L222" s="14"/>
      <c r="M222" s="14"/>
      <c r="N222" s="2"/>
      <c r="O222" s="2"/>
      <c r="P222" s="14"/>
      <c r="Q222" s="2"/>
      <c r="R222" s="2"/>
      <c r="S222" s="2"/>
      <c r="T222" s="2"/>
      <c r="U222" s="2"/>
      <c r="V222" s="33"/>
    </row>
    <row r="223" spans="2:22" x14ac:dyDescent="0.2">
      <c r="B223" s="2"/>
      <c r="C223" s="2"/>
      <c r="D223" s="2"/>
      <c r="E223" s="71"/>
      <c r="F223" s="2"/>
      <c r="G223" s="2"/>
      <c r="H223" s="2"/>
      <c r="I223" s="2"/>
      <c r="J223" s="2"/>
      <c r="K223" s="2"/>
      <c r="L223" s="14"/>
      <c r="M223" s="14"/>
      <c r="N223" s="2"/>
      <c r="O223" s="2"/>
      <c r="P223" s="14"/>
      <c r="Q223" s="2"/>
      <c r="R223" s="2"/>
      <c r="S223" s="2"/>
      <c r="T223" s="2"/>
      <c r="U223" s="2"/>
      <c r="V223" s="33"/>
    </row>
    <row r="224" spans="2:22" x14ac:dyDescent="0.2">
      <c r="B224" s="2"/>
      <c r="C224" s="2"/>
      <c r="D224" s="2"/>
      <c r="E224" s="71"/>
      <c r="F224" s="2"/>
      <c r="G224" s="2"/>
      <c r="H224" s="2"/>
      <c r="I224" s="2"/>
      <c r="J224" s="2"/>
      <c r="K224" s="2"/>
      <c r="L224" s="14"/>
      <c r="M224" s="14"/>
      <c r="N224" s="2"/>
      <c r="O224" s="2"/>
      <c r="P224" s="14"/>
      <c r="Q224" s="2"/>
      <c r="R224" s="2"/>
      <c r="S224" s="2"/>
      <c r="T224" s="2"/>
      <c r="U224" s="2"/>
      <c r="V224" s="33"/>
    </row>
    <row r="225" spans="2:22" x14ac:dyDescent="0.2">
      <c r="B225" s="2"/>
      <c r="C225" s="2"/>
      <c r="D225" s="2"/>
      <c r="E225" s="71"/>
      <c r="F225" s="2"/>
      <c r="G225" s="2"/>
      <c r="H225" s="2"/>
      <c r="I225" s="2"/>
      <c r="J225" s="2"/>
      <c r="K225" s="2"/>
      <c r="L225" s="14"/>
      <c r="M225" s="14"/>
      <c r="N225" s="2"/>
      <c r="O225" s="2"/>
      <c r="P225" s="14"/>
      <c r="Q225" s="2"/>
      <c r="R225" s="2"/>
      <c r="S225" s="2"/>
      <c r="T225" s="2"/>
      <c r="U225" s="2"/>
      <c r="V225" s="33"/>
    </row>
    <row r="226" spans="2:22" x14ac:dyDescent="0.2">
      <c r="B226" s="2"/>
      <c r="C226" s="2"/>
      <c r="D226" s="2"/>
      <c r="E226" s="71"/>
      <c r="F226" s="2"/>
      <c r="G226" s="2"/>
      <c r="H226" s="2"/>
      <c r="I226" s="2"/>
      <c r="J226" s="2"/>
      <c r="K226" s="2"/>
      <c r="L226" s="14"/>
      <c r="M226" s="14"/>
      <c r="N226" s="2"/>
      <c r="O226" s="2"/>
      <c r="P226" s="14"/>
      <c r="Q226" s="2"/>
      <c r="R226" s="2"/>
      <c r="S226" s="2"/>
      <c r="T226" s="2"/>
      <c r="U226" s="2"/>
      <c r="V226" s="33"/>
    </row>
    <row r="227" spans="2:22" x14ac:dyDescent="0.2">
      <c r="B227" s="2"/>
      <c r="C227" s="2"/>
      <c r="D227" s="2"/>
      <c r="E227" s="71"/>
      <c r="F227" s="2"/>
      <c r="G227" s="2"/>
      <c r="H227" s="2"/>
      <c r="I227" s="2"/>
      <c r="J227" s="2"/>
      <c r="K227" s="2"/>
      <c r="L227" s="14"/>
      <c r="M227" s="14"/>
      <c r="N227" s="2"/>
      <c r="O227" s="2"/>
      <c r="P227" s="14"/>
      <c r="Q227" s="2"/>
      <c r="R227" s="2"/>
      <c r="S227" s="2"/>
      <c r="T227" s="2"/>
      <c r="U227" s="2"/>
      <c r="V227" s="33"/>
    </row>
    <row r="228" spans="2:22" x14ac:dyDescent="0.2">
      <c r="B228" s="2"/>
      <c r="C228" s="2"/>
      <c r="D228" s="2"/>
      <c r="E228" s="71"/>
      <c r="F228" s="2"/>
      <c r="G228" s="2"/>
      <c r="H228" s="2"/>
      <c r="I228" s="2"/>
      <c r="J228" s="2"/>
      <c r="K228" s="2"/>
      <c r="L228" s="14"/>
      <c r="M228" s="14"/>
      <c r="N228" s="2"/>
      <c r="O228" s="2"/>
      <c r="P228" s="14"/>
      <c r="Q228" s="2"/>
      <c r="R228" s="2"/>
      <c r="S228" s="2"/>
      <c r="T228" s="2"/>
      <c r="U228" s="2"/>
      <c r="V228" s="33"/>
    </row>
    <row r="229" spans="2:22" x14ac:dyDescent="0.2">
      <c r="B229" s="2"/>
      <c r="C229" s="2"/>
      <c r="D229" s="2"/>
      <c r="E229" s="71"/>
      <c r="F229" s="2"/>
      <c r="G229" s="2"/>
      <c r="H229" s="2"/>
      <c r="I229" s="2"/>
      <c r="J229" s="2"/>
      <c r="K229" s="2"/>
      <c r="L229" s="14"/>
      <c r="M229" s="14"/>
      <c r="N229" s="2"/>
      <c r="O229" s="2"/>
      <c r="P229" s="14"/>
      <c r="Q229" s="2"/>
      <c r="R229" s="2"/>
      <c r="S229" s="2"/>
      <c r="T229" s="2"/>
      <c r="U229" s="2"/>
      <c r="V229" s="33"/>
    </row>
    <row r="230" spans="2:22" x14ac:dyDescent="0.2">
      <c r="B230" s="2"/>
      <c r="C230" s="2"/>
      <c r="D230" s="2"/>
      <c r="E230" s="71"/>
      <c r="F230" s="2"/>
      <c r="G230" s="2"/>
      <c r="H230" s="2"/>
      <c r="I230" s="2"/>
      <c r="J230" s="2"/>
      <c r="K230" s="2"/>
      <c r="L230" s="14"/>
      <c r="M230" s="14"/>
      <c r="N230" s="2"/>
      <c r="O230" s="2"/>
      <c r="P230" s="14"/>
      <c r="Q230" s="2"/>
      <c r="R230" s="2"/>
      <c r="S230" s="2"/>
      <c r="T230" s="2"/>
      <c r="U230" s="2"/>
      <c r="V230" s="33"/>
    </row>
    <row r="231" spans="2:22" x14ac:dyDescent="0.2">
      <c r="B231" s="2"/>
      <c r="C231" s="2"/>
      <c r="D231" s="2"/>
      <c r="E231" s="71"/>
      <c r="F231" s="2"/>
      <c r="G231" s="2"/>
      <c r="H231" s="2"/>
      <c r="I231" s="2"/>
      <c r="J231" s="2"/>
      <c r="K231" s="2"/>
      <c r="L231" s="14"/>
      <c r="M231" s="14"/>
      <c r="N231" s="2"/>
      <c r="O231" s="2"/>
      <c r="P231" s="14"/>
      <c r="Q231" s="2"/>
      <c r="R231" s="2"/>
      <c r="S231" s="2"/>
      <c r="T231" s="2"/>
      <c r="U231" s="2"/>
      <c r="V231" s="33"/>
    </row>
    <row r="232" spans="2:22" x14ac:dyDescent="0.2">
      <c r="B232" s="2"/>
      <c r="C232" s="2"/>
      <c r="D232" s="2"/>
      <c r="E232" s="71"/>
      <c r="F232" s="2"/>
      <c r="G232" s="2"/>
      <c r="H232" s="2"/>
      <c r="I232" s="2"/>
      <c r="J232" s="2"/>
      <c r="K232" s="2"/>
      <c r="L232" s="14"/>
      <c r="M232" s="14"/>
      <c r="N232" s="2"/>
      <c r="O232" s="2"/>
      <c r="P232" s="14"/>
      <c r="Q232" s="2"/>
      <c r="R232" s="2"/>
      <c r="S232" s="2"/>
      <c r="T232" s="2"/>
      <c r="U232" s="2"/>
      <c r="V232" s="33"/>
    </row>
    <row r="233" spans="2:22" x14ac:dyDescent="0.2">
      <c r="B233" s="2"/>
      <c r="C233" s="2"/>
      <c r="D233" s="2"/>
      <c r="E233" s="71"/>
      <c r="F233" s="2"/>
      <c r="G233" s="2"/>
      <c r="H233" s="2"/>
      <c r="I233" s="2"/>
      <c r="J233" s="2"/>
      <c r="K233" s="2"/>
      <c r="L233" s="14"/>
      <c r="M233" s="14"/>
      <c r="N233" s="2"/>
      <c r="O233" s="2"/>
      <c r="P233" s="14"/>
      <c r="Q233" s="2"/>
      <c r="R233" s="2"/>
      <c r="S233" s="2"/>
      <c r="T233" s="2"/>
      <c r="U233" s="2"/>
      <c r="V233" s="33"/>
    </row>
    <row r="234" spans="2:22" x14ac:dyDescent="0.2">
      <c r="B234" s="2"/>
      <c r="C234" s="2"/>
      <c r="D234" s="2"/>
      <c r="E234" s="71"/>
      <c r="F234" s="2"/>
      <c r="G234" s="2"/>
      <c r="H234" s="2"/>
      <c r="I234" s="2"/>
      <c r="J234" s="2"/>
      <c r="K234" s="2"/>
      <c r="L234" s="14"/>
      <c r="M234" s="14"/>
      <c r="N234" s="2"/>
      <c r="O234" s="2"/>
      <c r="P234" s="14"/>
      <c r="Q234" s="2"/>
      <c r="R234" s="2"/>
      <c r="S234" s="2"/>
      <c r="T234" s="2"/>
      <c r="U234" s="2"/>
      <c r="V234" s="33"/>
    </row>
    <row r="235" spans="2:22" x14ac:dyDescent="0.2">
      <c r="B235" s="2"/>
      <c r="C235" s="2"/>
      <c r="D235" s="2"/>
      <c r="E235" s="71"/>
      <c r="F235" s="2"/>
      <c r="G235" s="2"/>
      <c r="H235" s="2"/>
      <c r="I235" s="2"/>
      <c r="J235" s="2"/>
      <c r="K235" s="2"/>
      <c r="L235" s="14"/>
      <c r="M235" s="14"/>
      <c r="N235" s="2"/>
      <c r="O235" s="2"/>
      <c r="P235" s="14"/>
      <c r="Q235" s="2"/>
      <c r="R235" s="2"/>
      <c r="S235" s="2"/>
      <c r="T235" s="2"/>
      <c r="U235" s="2"/>
      <c r="V235" s="33"/>
    </row>
    <row r="236" spans="2:22" x14ac:dyDescent="0.2">
      <c r="B236" s="2"/>
      <c r="C236" s="2"/>
      <c r="D236" s="2"/>
      <c r="E236" s="71"/>
      <c r="F236" s="2"/>
      <c r="G236" s="2"/>
      <c r="H236" s="2"/>
      <c r="I236" s="2"/>
      <c r="J236" s="2"/>
      <c r="K236" s="2"/>
      <c r="L236" s="14"/>
      <c r="M236" s="14"/>
      <c r="N236" s="2"/>
      <c r="O236" s="2"/>
      <c r="P236" s="14"/>
      <c r="Q236" s="2"/>
      <c r="R236" s="2"/>
      <c r="S236" s="2"/>
      <c r="T236" s="2"/>
      <c r="U236" s="2"/>
      <c r="V236" s="33"/>
    </row>
    <row r="237" spans="2:22" x14ac:dyDescent="0.2">
      <c r="B237" s="2"/>
      <c r="C237" s="2"/>
      <c r="D237" s="2"/>
      <c r="E237" s="71"/>
      <c r="F237" s="2"/>
      <c r="G237" s="2"/>
      <c r="H237" s="2"/>
      <c r="I237" s="2"/>
      <c r="J237" s="2"/>
      <c r="K237" s="2"/>
      <c r="L237" s="14"/>
      <c r="M237" s="14"/>
      <c r="N237" s="2"/>
      <c r="O237" s="2"/>
      <c r="P237" s="14"/>
      <c r="Q237" s="2"/>
      <c r="R237" s="2"/>
      <c r="S237" s="2"/>
      <c r="T237" s="2"/>
      <c r="U237" s="2"/>
      <c r="V237" s="33"/>
    </row>
    <row r="238" spans="2:22" x14ac:dyDescent="0.2">
      <c r="B238" s="2"/>
      <c r="C238" s="2"/>
      <c r="D238" s="2"/>
      <c r="E238" s="71"/>
      <c r="F238" s="2"/>
      <c r="G238" s="2"/>
      <c r="H238" s="2"/>
      <c r="I238" s="2"/>
      <c r="J238" s="2"/>
      <c r="K238" s="2"/>
      <c r="L238" s="14"/>
      <c r="M238" s="14"/>
      <c r="N238" s="2"/>
      <c r="O238" s="2"/>
      <c r="P238" s="14"/>
      <c r="Q238" s="2"/>
      <c r="R238" s="2"/>
      <c r="S238" s="2"/>
      <c r="T238" s="2"/>
      <c r="U238" s="2"/>
      <c r="V238" s="33"/>
    </row>
    <row r="239" spans="2:22" x14ac:dyDescent="0.2">
      <c r="B239" s="2"/>
      <c r="C239" s="2"/>
      <c r="D239" s="2"/>
      <c r="E239" s="71"/>
      <c r="F239" s="2"/>
      <c r="G239" s="2"/>
      <c r="H239" s="2"/>
      <c r="I239" s="2"/>
      <c r="J239" s="2"/>
      <c r="K239" s="2"/>
      <c r="L239" s="14"/>
      <c r="M239" s="14"/>
      <c r="N239" s="2"/>
      <c r="O239" s="2"/>
      <c r="P239" s="14"/>
      <c r="Q239" s="2"/>
      <c r="R239" s="2"/>
      <c r="S239" s="2"/>
      <c r="T239" s="2"/>
      <c r="U239" s="2"/>
      <c r="V239" s="33"/>
    </row>
    <row r="240" spans="2:22" x14ac:dyDescent="0.2">
      <c r="B240" s="2"/>
      <c r="C240" s="2"/>
      <c r="D240" s="2"/>
      <c r="E240" s="71"/>
      <c r="F240" s="2"/>
      <c r="G240" s="2"/>
      <c r="H240" s="2"/>
      <c r="I240" s="2"/>
      <c r="J240" s="2"/>
      <c r="K240" s="2"/>
      <c r="L240" s="14"/>
      <c r="M240" s="14"/>
      <c r="N240" s="2"/>
      <c r="O240" s="2"/>
      <c r="P240" s="14"/>
      <c r="Q240" s="2"/>
      <c r="R240" s="2"/>
      <c r="S240" s="2"/>
      <c r="T240" s="2"/>
      <c r="U240" s="2"/>
      <c r="V240" s="33"/>
    </row>
    <row r="241" spans="2:22" x14ac:dyDescent="0.2">
      <c r="B241" s="2"/>
      <c r="C241" s="2"/>
      <c r="D241" s="2"/>
      <c r="E241" s="71"/>
      <c r="F241" s="2"/>
      <c r="G241" s="2"/>
      <c r="H241" s="2"/>
      <c r="I241" s="2"/>
      <c r="J241" s="2"/>
      <c r="K241" s="2"/>
      <c r="L241" s="14"/>
      <c r="M241" s="14"/>
      <c r="N241" s="2"/>
      <c r="O241" s="2"/>
      <c r="P241" s="14"/>
      <c r="Q241" s="2"/>
      <c r="R241" s="2"/>
      <c r="S241" s="2"/>
      <c r="T241" s="2"/>
      <c r="U241" s="2"/>
      <c r="V241" s="33"/>
    </row>
    <row r="242" spans="2:22" x14ac:dyDescent="0.2">
      <c r="B242" s="2"/>
      <c r="C242" s="2"/>
      <c r="D242" s="2"/>
      <c r="E242" s="71"/>
      <c r="F242" s="2"/>
      <c r="G242" s="2"/>
      <c r="H242" s="2"/>
      <c r="I242" s="2"/>
      <c r="J242" s="2"/>
      <c r="K242" s="2"/>
      <c r="L242" s="14"/>
      <c r="M242" s="14"/>
      <c r="N242" s="2"/>
      <c r="O242" s="2"/>
      <c r="P242" s="14"/>
      <c r="Q242" s="2"/>
      <c r="R242" s="2"/>
      <c r="S242" s="2"/>
      <c r="T242" s="2"/>
      <c r="U242" s="2"/>
      <c r="V242" s="33"/>
    </row>
    <row r="243" spans="2:22" x14ac:dyDescent="0.2">
      <c r="B243" s="2"/>
      <c r="C243" s="2"/>
      <c r="D243" s="2"/>
      <c r="E243" s="71"/>
      <c r="F243" s="2"/>
      <c r="G243" s="2"/>
      <c r="H243" s="2"/>
      <c r="I243" s="2"/>
      <c r="J243" s="2"/>
      <c r="K243" s="2"/>
      <c r="L243" s="14"/>
      <c r="M243" s="14"/>
      <c r="N243" s="2"/>
      <c r="O243" s="2"/>
      <c r="P243" s="14"/>
      <c r="Q243" s="2"/>
      <c r="R243" s="2"/>
      <c r="S243" s="2"/>
      <c r="T243" s="2"/>
      <c r="U243" s="2"/>
      <c r="V243" s="33"/>
    </row>
    <row r="244" spans="2:22" x14ac:dyDescent="0.2">
      <c r="B244" s="2"/>
      <c r="C244" s="2"/>
      <c r="D244" s="2"/>
      <c r="E244" s="71"/>
      <c r="F244" s="2"/>
      <c r="G244" s="2"/>
      <c r="H244" s="2"/>
      <c r="I244" s="2"/>
      <c r="J244" s="2"/>
      <c r="K244" s="2"/>
      <c r="L244" s="14"/>
      <c r="M244" s="14"/>
      <c r="N244" s="2"/>
      <c r="O244" s="2"/>
      <c r="P244" s="14"/>
      <c r="Q244" s="2"/>
      <c r="R244" s="2"/>
      <c r="S244" s="2"/>
      <c r="T244" s="2"/>
      <c r="U244" s="2"/>
      <c r="V244" s="33"/>
    </row>
    <row r="245" spans="2:22" x14ac:dyDescent="0.2">
      <c r="B245" s="2"/>
      <c r="C245" s="2"/>
      <c r="D245" s="2"/>
      <c r="E245" s="71"/>
      <c r="F245" s="2"/>
      <c r="G245" s="2"/>
      <c r="H245" s="2"/>
      <c r="I245" s="2"/>
      <c r="J245" s="2"/>
      <c r="K245" s="2"/>
      <c r="L245" s="14"/>
      <c r="M245" s="14"/>
      <c r="N245" s="2"/>
      <c r="O245" s="2"/>
      <c r="P245" s="14"/>
      <c r="Q245" s="2"/>
      <c r="R245" s="2"/>
      <c r="S245" s="2"/>
      <c r="T245" s="2"/>
      <c r="U245" s="2"/>
      <c r="V245" s="33"/>
    </row>
    <row r="246" spans="2:22" x14ac:dyDescent="0.2">
      <c r="B246" s="2"/>
      <c r="C246" s="2"/>
      <c r="D246" s="2"/>
      <c r="E246" s="71"/>
      <c r="F246" s="2"/>
      <c r="G246" s="2"/>
      <c r="H246" s="2"/>
      <c r="I246" s="2"/>
      <c r="J246" s="2"/>
      <c r="K246" s="2"/>
      <c r="L246" s="14"/>
      <c r="M246" s="14"/>
      <c r="N246" s="2"/>
      <c r="O246" s="2"/>
      <c r="P246" s="14"/>
      <c r="Q246" s="2"/>
      <c r="R246" s="2"/>
      <c r="S246" s="2"/>
      <c r="T246" s="2"/>
      <c r="U246" s="2"/>
      <c r="V246" s="33"/>
    </row>
    <row r="247" spans="2:22" x14ac:dyDescent="0.2">
      <c r="B247" s="2"/>
      <c r="C247" s="2"/>
      <c r="D247" s="2"/>
      <c r="E247" s="71"/>
      <c r="F247" s="2"/>
      <c r="G247" s="2"/>
      <c r="H247" s="2"/>
      <c r="I247" s="2"/>
      <c r="J247" s="2"/>
      <c r="K247" s="2"/>
      <c r="L247" s="14"/>
      <c r="M247" s="14"/>
      <c r="N247" s="2"/>
      <c r="O247" s="2"/>
      <c r="P247" s="14"/>
      <c r="Q247" s="2"/>
      <c r="R247" s="2"/>
      <c r="S247" s="2"/>
      <c r="T247" s="2"/>
      <c r="U247" s="2"/>
      <c r="V247" s="33"/>
    </row>
    <row r="248" spans="2:22" x14ac:dyDescent="0.2">
      <c r="B248" s="2"/>
      <c r="C248" s="2"/>
      <c r="D248" s="2"/>
      <c r="E248" s="71"/>
      <c r="F248" s="2"/>
      <c r="G248" s="2"/>
      <c r="H248" s="2"/>
      <c r="I248" s="2"/>
      <c r="J248" s="2"/>
      <c r="K248" s="2"/>
      <c r="L248" s="14"/>
      <c r="M248" s="14"/>
      <c r="N248" s="2"/>
      <c r="O248" s="2"/>
      <c r="P248" s="14"/>
      <c r="Q248" s="2"/>
      <c r="R248" s="2"/>
      <c r="S248" s="2"/>
      <c r="T248" s="2"/>
      <c r="U248" s="2"/>
      <c r="V248" s="33"/>
    </row>
    <row r="249" spans="2:22" x14ac:dyDescent="0.2">
      <c r="B249" s="2"/>
      <c r="C249" s="2"/>
      <c r="D249" s="2"/>
      <c r="E249" s="71"/>
      <c r="F249" s="2"/>
      <c r="G249" s="2"/>
      <c r="H249" s="2"/>
      <c r="I249" s="2"/>
      <c r="J249" s="2"/>
      <c r="K249" s="2"/>
      <c r="L249" s="14"/>
      <c r="M249" s="14"/>
      <c r="N249" s="2"/>
      <c r="O249" s="2"/>
      <c r="P249" s="14"/>
      <c r="Q249" s="2"/>
      <c r="R249" s="2"/>
      <c r="S249" s="2"/>
      <c r="T249" s="2"/>
      <c r="U249" s="2"/>
      <c r="V249" s="33"/>
    </row>
    <row r="250" spans="2:22" x14ac:dyDescent="0.2">
      <c r="B250" s="2"/>
      <c r="C250" s="2"/>
      <c r="D250" s="2"/>
      <c r="E250" s="71"/>
      <c r="F250" s="2"/>
      <c r="G250" s="2"/>
      <c r="H250" s="2"/>
      <c r="I250" s="2"/>
      <c r="J250" s="2"/>
      <c r="K250" s="2"/>
      <c r="L250" s="14"/>
      <c r="M250" s="14"/>
      <c r="N250" s="2"/>
      <c r="O250" s="2"/>
      <c r="P250" s="14"/>
      <c r="Q250" s="2"/>
      <c r="R250" s="2"/>
      <c r="S250" s="2"/>
      <c r="T250" s="2"/>
      <c r="U250" s="2"/>
      <c r="V250" s="33"/>
    </row>
    <row r="251" spans="2:22" x14ac:dyDescent="0.2">
      <c r="B251" s="2"/>
      <c r="C251" s="2"/>
      <c r="D251" s="2"/>
      <c r="E251" s="71"/>
      <c r="F251" s="2"/>
      <c r="G251" s="2"/>
      <c r="H251" s="2"/>
      <c r="I251" s="2"/>
      <c r="J251" s="2"/>
      <c r="K251" s="2"/>
      <c r="L251" s="14"/>
      <c r="M251" s="14"/>
      <c r="N251" s="2"/>
      <c r="O251" s="2"/>
      <c r="P251" s="14"/>
      <c r="Q251" s="2"/>
      <c r="R251" s="2"/>
      <c r="S251" s="2"/>
      <c r="T251" s="2"/>
      <c r="U251" s="2"/>
      <c r="V251" s="33"/>
    </row>
    <row r="252" spans="2:22" x14ac:dyDescent="0.2">
      <c r="B252" s="2"/>
      <c r="C252" s="2"/>
      <c r="D252" s="2"/>
      <c r="E252" s="71"/>
      <c r="F252" s="2"/>
      <c r="G252" s="2"/>
      <c r="H252" s="2"/>
      <c r="I252" s="2"/>
      <c r="J252" s="2"/>
      <c r="K252" s="2"/>
      <c r="L252" s="14"/>
      <c r="M252" s="14"/>
      <c r="N252" s="2"/>
      <c r="O252" s="2"/>
      <c r="P252" s="14"/>
      <c r="Q252" s="2"/>
      <c r="R252" s="2"/>
      <c r="S252" s="2"/>
      <c r="T252" s="2"/>
      <c r="U252" s="2"/>
      <c r="V252" s="33"/>
    </row>
    <row r="253" spans="2:22" x14ac:dyDescent="0.2">
      <c r="B253" s="2"/>
      <c r="C253" s="2"/>
      <c r="D253" s="2"/>
      <c r="E253" s="71"/>
      <c r="F253" s="2"/>
      <c r="G253" s="2"/>
      <c r="H253" s="2"/>
      <c r="I253" s="2"/>
      <c r="J253" s="2"/>
      <c r="K253" s="2"/>
      <c r="L253" s="14"/>
      <c r="M253" s="14"/>
      <c r="N253" s="2"/>
      <c r="O253" s="2"/>
      <c r="P253" s="14"/>
      <c r="Q253" s="2"/>
      <c r="R253" s="2"/>
      <c r="S253" s="2"/>
      <c r="T253" s="2"/>
      <c r="U253" s="2"/>
      <c r="V253" s="33"/>
    </row>
    <row r="254" spans="2:22" x14ac:dyDescent="0.2">
      <c r="B254" s="2"/>
      <c r="C254" s="2"/>
      <c r="D254" s="2"/>
      <c r="E254" s="71"/>
      <c r="F254" s="2"/>
      <c r="G254" s="2"/>
      <c r="H254" s="2"/>
      <c r="I254" s="2"/>
      <c r="J254" s="2"/>
      <c r="K254" s="2"/>
      <c r="L254" s="14"/>
      <c r="M254" s="14"/>
      <c r="N254" s="2"/>
      <c r="O254" s="2"/>
      <c r="P254" s="14"/>
      <c r="Q254" s="2"/>
      <c r="R254" s="2"/>
      <c r="S254" s="2"/>
      <c r="T254" s="2"/>
      <c r="U254" s="2"/>
      <c r="V254" s="33"/>
    </row>
    <row r="255" spans="2:22" x14ac:dyDescent="0.2">
      <c r="B255" s="2"/>
      <c r="C255" s="2"/>
      <c r="D255" s="2"/>
      <c r="E255" s="71"/>
      <c r="F255" s="2"/>
      <c r="G255" s="2"/>
      <c r="H255" s="2"/>
      <c r="I255" s="2"/>
      <c r="J255" s="2"/>
      <c r="K255" s="2"/>
      <c r="L255" s="14"/>
      <c r="M255" s="14"/>
      <c r="N255" s="2"/>
      <c r="O255" s="2"/>
      <c r="P255" s="14"/>
      <c r="Q255" s="2"/>
      <c r="R255" s="2"/>
      <c r="S255" s="2"/>
      <c r="T255" s="2"/>
      <c r="U255" s="2"/>
      <c r="V255" s="33"/>
    </row>
    <row r="256" spans="2:22" x14ac:dyDescent="0.2">
      <c r="B256" s="2"/>
      <c r="C256" s="2"/>
      <c r="D256" s="2"/>
      <c r="E256" s="71"/>
      <c r="F256" s="2"/>
      <c r="G256" s="2"/>
      <c r="H256" s="2"/>
      <c r="I256" s="2"/>
      <c r="J256" s="2"/>
      <c r="K256" s="2"/>
      <c r="L256" s="14"/>
      <c r="M256" s="14"/>
      <c r="N256" s="2"/>
      <c r="O256" s="2"/>
      <c r="P256" s="14"/>
      <c r="Q256" s="2"/>
      <c r="R256" s="2"/>
      <c r="S256" s="2"/>
      <c r="T256" s="2"/>
      <c r="U256" s="2"/>
      <c r="V256" s="33"/>
    </row>
    <row r="257" spans="2:22" x14ac:dyDescent="0.2">
      <c r="B257" s="2"/>
      <c r="C257" s="2"/>
      <c r="D257" s="2"/>
      <c r="E257" s="71"/>
      <c r="F257" s="2"/>
      <c r="G257" s="2"/>
      <c r="H257" s="2"/>
      <c r="I257" s="2"/>
      <c r="J257" s="2"/>
      <c r="K257" s="2"/>
      <c r="L257" s="14"/>
      <c r="M257" s="14"/>
      <c r="N257" s="2"/>
      <c r="O257" s="2"/>
      <c r="P257" s="14"/>
      <c r="Q257" s="2"/>
      <c r="R257" s="2"/>
      <c r="S257" s="2"/>
      <c r="T257" s="2"/>
      <c r="U257" s="2"/>
      <c r="V257" s="33"/>
    </row>
    <row r="258" spans="2:22" x14ac:dyDescent="0.2">
      <c r="B258" s="2"/>
      <c r="C258" s="2"/>
      <c r="D258" s="2"/>
      <c r="E258" s="71"/>
      <c r="F258" s="2"/>
      <c r="G258" s="2"/>
      <c r="H258" s="2"/>
      <c r="I258" s="2"/>
      <c r="J258" s="2"/>
      <c r="K258" s="2"/>
      <c r="L258" s="14"/>
      <c r="M258" s="14"/>
      <c r="N258" s="2"/>
      <c r="O258" s="2"/>
      <c r="P258" s="14"/>
      <c r="Q258" s="2"/>
      <c r="R258" s="2"/>
      <c r="S258" s="2"/>
      <c r="T258" s="2"/>
      <c r="U258" s="2"/>
      <c r="V258" s="33"/>
    </row>
    <row r="259" spans="2:22" x14ac:dyDescent="0.2">
      <c r="B259" s="2"/>
      <c r="C259" s="2"/>
      <c r="D259" s="2"/>
      <c r="E259" s="71"/>
      <c r="F259" s="2"/>
      <c r="G259" s="2"/>
      <c r="H259" s="2"/>
      <c r="I259" s="2"/>
      <c r="J259" s="2"/>
      <c r="K259" s="2"/>
      <c r="L259" s="14"/>
      <c r="M259" s="14"/>
      <c r="N259" s="2"/>
      <c r="O259" s="2"/>
      <c r="P259" s="14"/>
      <c r="Q259" s="2"/>
      <c r="R259" s="2"/>
      <c r="S259" s="2"/>
      <c r="T259" s="2"/>
      <c r="U259" s="2"/>
      <c r="V259" s="33"/>
    </row>
    <row r="260" spans="2:22" x14ac:dyDescent="0.2">
      <c r="B260" s="2"/>
      <c r="C260" s="2"/>
      <c r="D260" s="2"/>
      <c r="E260" s="71"/>
      <c r="F260" s="2"/>
      <c r="G260" s="2"/>
      <c r="H260" s="2"/>
      <c r="I260" s="2"/>
      <c r="J260" s="2"/>
      <c r="K260" s="2"/>
      <c r="L260" s="14"/>
      <c r="M260" s="14"/>
      <c r="N260" s="2"/>
      <c r="O260" s="2"/>
      <c r="P260" s="14"/>
      <c r="Q260" s="2"/>
      <c r="R260" s="2"/>
      <c r="S260" s="2"/>
      <c r="T260" s="2"/>
      <c r="U260" s="2"/>
      <c r="V260" s="33"/>
    </row>
    <row r="261" spans="2:22" x14ac:dyDescent="0.2">
      <c r="B261" s="2"/>
      <c r="C261" s="2"/>
      <c r="D261" s="2"/>
      <c r="E261" s="71"/>
      <c r="F261" s="2"/>
      <c r="G261" s="2"/>
      <c r="H261" s="2"/>
      <c r="I261" s="2"/>
      <c r="J261" s="2"/>
      <c r="K261" s="2"/>
      <c r="L261" s="14"/>
      <c r="M261" s="14"/>
      <c r="N261" s="2"/>
      <c r="O261" s="2"/>
      <c r="P261" s="14"/>
      <c r="Q261" s="2"/>
      <c r="R261" s="2"/>
      <c r="S261" s="2"/>
      <c r="T261" s="2"/>
      <c r="U261" s="2"/>
      <c r="V261" s="33"/>
    </row>
    <row r="262" spans="2:22" x14ac:dyDescent="0.2">
      <c r="B262" s="2"/>
      <c r="C262" s="2"/>
      <c r="D262" s="2"/>
      <c r="E262" s="71"/>
      <c r="F262" s="2"/>
      <c r="G262" s="2"/>
      <c r="H262" s="2"/>
      <c r="I262" s="2"/>
      <c r="J262" s="2"/>
      <c r="K262" s="2"/>
      <c r="L262" s="14"/>
      <c r="M262" s="14"/>
      <c r="N262" s="2"/>
      <c r="O262" s="2"/>
      <c r="P262" s="14"/>
      <c r="Q262" s="2"/>
      <c r="R262" s="2"/>
      <c r="S262" s="2"/>
      <c r="T262" s="2"/>
      <c r="U262" s="2"/>
      <c r="V262" s="33"/>
    </row>
    <row r="263" spans="2:22" x14ac:dyDescent="0.2">
      <c r="B263" s="2"/>
      <c r="C263" s="2"/>
      <c r="D263" s="2"/>
      <c r="E263" s="71"/>
      <c r="F263" s="2"/>
      <c r="G263" s="2"/>
      <c r="H263" s="2"/>
      <c r="I263" s="2"/>
      <c r="J263" s="2"/>
      <c r="K263" s="2"/>
      <c r="L263" s="14"/>
      <c r="M263" s="14"/>
      <c r="N263" s="2"/>
      <c r="O263" s="2"/>
      <c r="P263" s="14"/>
      <c r="Q263" s="2"/>
      <c r="R263" s="2"/>
      <c r="S263" s="2"/>
      <c r="T263" s="2"/>
      <c r="U263" s="2"/>
      <c r="V263" s="33"/>
    </row>
    <row r="264" spans="2:22" x14ac:dyDescent="0.2">
      <c r="B264" s="2"/>
      <c r="C264" s="2"/>
      <c r="D264" s="2"/>
      <c r="E264" s="71"/>
      <c r="F264" s="2"/>
      <c r="G264" s="2"/>
      <c r="H264" s="2"/>
      <c r="I264" s="2"/>
      <c r="J264" s="2"/>
      <c r="K264" s="2"/>
      <c r="L264" s="14"/>
      <c r="M264" s="14"/>
      <c r="N264" s="2"/>
      <c r="O264" s="2"/>
      <c r="P264" s="14"/>
      <c r="Q264" s="2"/>
      <c r="R264" s="2"/>
      <c r="S264" s="2"/>
      <c r="T264" s="2"/>
      <c r="U264" s="2"/>
      <c r="V264" s="33"/>
    </row>
    <row r="265" spans="2:22" x14ac:dyDescent="0.2">
      <c r="B265" s="2"/>
      <c r="C265" s="2"/>
      <c r="D265" s="2"/>
      <c r="E265" s="71"/>
      <c r="F265" s="2"/>
      <c r="G265" s="2"/>
      <c r="H265" s="2"/>
      <c r="I265" s="2"/>
      <c r="J265" s="2"/>
      <c r="K265" s="2"/>
      <c r="L265" s="14"/>
      <c r="M265" s="14"/>
      <c r="N265" s="2"/>
      <c r="O265" s="2"/>
      <c r="P265" s="14"/>
      <c r="Q265" s="2"/>
      <c r="R265" s="2"/>
      <c r="S265" s="2"/>
      <c r="T265" s="2"/>
      <c r="U265" s="2"/>
      <c r="V265" s="33"/>
    </row>
    <row r="266" spans="2:22" x14ac:dyDescent="0.2">
      <c r="B266" s="2"/>
      <c r="C266" s="2"/>
      <c r="D266" s="2"/>
      <c r="E266" s="71"/>
      <c r="F266" s="2"/>
      <c r="G266" s="2"/>
      <c r="H266" s="2"/>
      <c r="I266" s="2"/>
      <c r="J266" s="2"/>
      <c r="K266" s="2"/>
      <c r="L266" s="14"/>
      <c r="M266" s="14"/>
      <c r="N266" s="2"/>
      <c r="O266" s="2"/>
      <c r="P266" s="14"/>
      <c r="Q266" s="2"/>
      <c r="R266" s="2"/>
      <c r="S266" s="2"/>
      <c r="T266" s="2"/>
      <c r="U266" s="2"/>
      <c r="V266" s="33"/>
    </row>
    <row r="267" spans="2:22" x14ac:dyDescent="0.2">
      <c r="B267" s="2"/>
      <c r="C267" s="2"/>
      <c r="D267" s="2"/>
      <c r="E267" s="71"/>
      <c r="F267" s="2"/>
      <c r="G267" s="2"/>
      <c r="H267" s="2"/>
      <c r="I267" s="2"/>
      <c r="J267" s="2"/>
      <c r="K267" s="2"/>
      <c r="L267" s="14"/>
      <c r="M267" s="14"/>
      <c r="N267" s="2"/>
      <c r="O267" s="2"/>
      <c r="P267" s="14"/>
      <c r="Q267" s="2"/>
      <c r="R267" s="2"/>
      <c r="S267" s="2"/>
      <c r="T267" s="2"/>
      <c r="U267" s="2"/>
      <c r="V267" s="33"/>
    </row>
    <row r="268" spans="2:22" x14ac:dyDescent="0.2">
      <c r="B268" s="2"/>
      <c r="C268" s="2"/>
      <c r="D268" s="2"/>
      <c r="E268" s="71"/>
      <c r="F268" s="2"/>
      <c r="G268" s="2"/>
      <c r="H268" s="2"/>
      <c r="I268" s="2"/>
      <c r="J268" s="2"/>
      <c r="K268" s="2"/>
      <c r="L268" s="14"/>
      <c r="M268" s="14"/>
      <c r="N268" s="2"/>
      <c r="O268" s="2"/>
      <c r="P268" s="14"/>
      <c r="Q268" s="2"/>
      <c r="R268" s="2"/>
      <c r="S268" s="2"/>
      <c r="T268" s="2"/>
      <c r="U268" s="2"/>
      <c r="V268" s="33"/>
    </row>
    <row r="269" spans="2:22" x14ac:dyDescent="0.2">
      <c r="B269" s="2"/>
      <c r="C269" s="2"/>
      <c r="D269" s="2"/>
      <c r="E269" s="71"/>
      <c r="F269" s="2"/>
      <c r="G269" s="2"/>
      <c r="H269" s="2"/>
      <c r="I269" s="2"/>
      <c r="J269" s="2"/>
      <c r="K269" s="2"/>
      <c r="L269" s="14"/>
      <c r="M269" s="14"/>
      <c r="N269" s="2"/>
      <c r="O269" s="2"/>
      <c r="P269" s="14"/>
      <c r="Q269" s="2"/>
      <c r="R269" s="2"/>
      <c r="S269" s="2"/>
      <c r="T269" s="2"/>
      <c r="U269" s="2"/>
      <c r="V269" s="33"/>
    </row>
    <row r="270" spans="2:22" x14ac:dyDescent="0.2">
      <c r="B270" s="2"/>
      <c r="C270" s="2"/>
      <c r="D270" s="2"/>
      <c r="E270" s="71"/>
      <c r="F270" s="2"/>
      <c r="G270" s="2"/>
      <c r="H270" s="2"/>
      <c r="I270" s="2"/>
      <c r="J270" s="2"/>
      <c r="K270" s="2"/>
      <c r="L270" s="14"/>
      <c r="M270" s="14"/>
      <c r="N270" s="2"/>
      <c r="O270" s="2"/>
      <c r="P270" s="14"/>
      <c r="Q270" s="2"/>
      <c r="R270" s="2"/>
      <c r="S270" s="2"/>
      <c r="T270" s="2"/>
      <c r="U270" s="2"/>
      <c r="V270" s="33"/>
    </row>
    <row r="271" spans="2:22" x14ac:dyDescent="0.2">
      <c r="B271" s="2"/>
      <c r="C271" s="2"/>
      <c r="D271" s="2"/>
      <c r="E271" s="71"/>
      <c r="F271" s="2"/>
      <c r="G271" s="2"/>
      <c r="H271" s="2"/>
      <c r="I271" s="2"/>
      <c r="J271" s="2"/>
      <c r="K271" s="2"/>
      <c r="L271" s="14"/>
      <c r="M271" s="14"/>
      <c r="N271" s="2"/>
      <c r="O271" s="2"/>
      <c r="P271" s="14"/>
      <c r="Q271" s="2"/>
      <c r="R271" s="2"/>
      <c r="S271" s="2"/>
      <c r="T271" s="2"/>
      <c r="U271" s="2"/>
      <c r="V271" s="33"/>
    </row>
    <row r="272" spans="2:22" x14ac:dyDescent="0.2">
      <c r="B272" s="2"/>
      <c r="C272" s="2"/>
      <c r="D272" s="2"/>
      <c r="E272" s="71"/>
      <c r="F272" s="2"/>
      <c r="G272" s="2"/>
      <c r="H272" s="2"/>
      <c r="I272" s="2"/>
      <c r="J272" s="2"/>
      <c r="K272" s="2"/>
      <c r="L272" s="14"/>
      <c r="M272" s="14"/>
      <c r="N272" s="2"/>
      <c r="O272" s="2"/>
      <c r="P272" s="14"/>
      <c r="Q272" s="2"/>
      <c r="R272" s="2"/>
      <c r="S272" s="2"/>
      <c r="T272" s="2"/>
      <c r="U272" s="2"/>
      <c r="V272" s="33"/>
    </row>
    <row r="273" spans="2:22" x14ac:dyDescent="0.2">
      <c r="B273" s="2"/>
      <c r="C273" s="2"/>
      <c r="D273" s="2"/>
      <c r="E273" s="71"/>
      <c r="F273" s="2"/>
      <c r="G273" s="2"/>
      <c r="H273" s="2"/>
      <c r="I273" s="2"/>
      <c r="J273" s="2"/>
      <c r="K273" s="2"/>
      <c r="L273" s="14"/>
      <c r="M273" s="14"/>
      <c r="N273" s="2"/>
      <c r="O273" s="2"/>
      <c r="P273" s="14"/>
      <c r="Q273" s="2"/>
      <c r="R273" s="2"/>
      <c r="S273" s="2"/>
      <c r="T273" s="2"/>
      <c r="U273" s="2"/>
      <c r="V273" s="33"/>
    </row>
    <row r="274" spans="2:22" x14ac:dyDescent="0.2">
      <c r="B274" s="2"/>
      <c r="C274" s="2"/>
      <c r="D274" s="2"/>
      <c r="E274" s="71"/>
      <c r="F274" s="2"/>
      <c r="G274" s="2"/>
      <c r="H274" s="2"/>
      <c r="I274" s="2"/>
      <c r="J274" s="2"/>
      <c r="K274" s="2"/>
      <c r="L274" s="14"/>
      <c r="M274" s="14"/>
      <c r="N274" s="2"/>
      <c r="O274" s="2"/>
      <c r="P274" s="14"/>
      <c r="Q274" s="2"/>
      <c r="R274" s="2"/>
      <c r="S274" s="2"/>
      <c r="T274" s="2"/>
      <c r="U274" s="2"/>
      <c r="V274" s="33"/>
    </row>
    <row r="275" spans="2:22" x14ac:dyDescent="0.2">
      <c r="B275" s="2"/>
      <c r="C275" s="2"/>
      <c r="D275" s="2"/>
      <c r="E275" s="71"/>
      <c r="F275" s="2"/>
      <c r="G275" s="2"/>
      <c r="H275" s="2"/>
      <c r="I275" s="2"/>
      <c r="J275" s="2"/>
      <c r="K275" s="2"/>
      <c r="L275" s="14"/>
      <c r="M275" s="14"/>
      <c r="N275" s="2"/>
      <c r="O275" s="2"/>
      <c r="P275" s="14"/>
      <c r="Q275" s="2"/>
      <c r="R275" s="2"/>
      <c r="S275" s="2"/>
      <c r="T275" s="2"/>
      <c r="U275" s="2"/>
      <c r="V275" s="33"/>
    </row>
    <row r="276" spans="2:22" x14ac:dyDescent="0.2">
      <c r="B276" s="2"/>
      <c r="C276" s="2"/>
      <c r="D276" s="2"/>
      <c r="E276" s="71"/>
      <c r="F276" s="2"/>
      <c r="G276" s="2"/>
      <c r="H276" s="2"/>
      <c r="I276" s="2"/>
      <c r="J276" s="2"/>
      <c r="K276" s="2"/>
      <c r="L276" s="14"/>
      <c r="M276" s="14"/>
      <c r="N276" s="2"/>
      <c r="O276" s="2"/>
      <c r="P276" s="14"/>
      <c r="Q276" s="2"/>
      <c r="R276" s="2"/>
      <c r="S276" s="2"/>
      <c r="T276" s="2"/>
      <c r="U276" s="2"/>
      <c r="V276" s="33"/>
    </row>
  </sheetData>
  <autoFilter ref="B7:V37" xr:uid="{EBE747EB-20D0-4B4F-B8F4-650442F2F58C}">
    <filterColumn colId="1">
      <filters>
        <filter val="Open"/>
      </filters>
    </filterColumn>
  </autoFilter>
  <phoneticPr fontId="4" type="noConversion"/>
  <conditionalFormatting sqref="P18:P276 P8:P16">
    <cfRule type="containsText" dxfId="25" priority="59" operator="containsText" text="5">
      <formula>NOT(ISERROR(SEARCH("5",P8)))</formula>
    </cfRule>
    <cfRule type="containsText" dxfId="24" priority="60" operator="containsText" text="4">
      <formula>NOT(ISERROR(SEARCH("4",P8)))</formula>
    </cfRule>
    <cfRule type="containsText" dxfId="23" priority="61" operator="containsText" text="3">
      <formula>NOT(ISERROR(SEARCH("3",P8)))</formula>
    </cfRule>
    <cfRule type="cellIs" dxfId="22" priority="62" operator="between">
      <formula>1</formula>
      <formula>2</formula>
    </cfRule>
  </conditionalFormatting>
  <conditionalFormatting sqref="P18:P40 P8:P16">
    <cfRule type="cellIs" dxfId="21" priority="55" operator="equal">
      <formula>"Complete"</formula>
    </cfRule>
    <cfRule type="cellIs" dxfId="20" priority="56" operator="equal">
      <formula>"Green"</formula>
    </cfRule>
    <cfRule type="cellIs" dxfId="19" priority="57" operator="equal">
      <formula>"Red"</formula>
    </cfRule>
    <cfRule type="cellIs" dxfId="18" priority="58" operator="equal">
      <formula>"Amber"</formula>
    </cfRule>
  </conditionalFormatting>
  <conditionalFormatting sqref="L8:M276">
    <cfRule type="containsText" dxfId="17" priority="53" operator="containsText" text="Yes">
      <formula>NOT(ISERROR(SEARCH("Yes",L8)))</formula>
    </cfRule>
    <cfRule type="containsText" dxfId="16" priority="54" operator="containsText" text="No">
      <formula>NOT(ISERROR(SEARCH("No",L8)))</formula>
    </cfRule>
  </conditionalFormatting>
  <conditionalFormatting sqref="P17">
    <cfRule type="containsText" dxfId="15" priority="49" operator="containsText" text="5">
      <formula>NOT(ISERROR(SEARCH("5",P17)))</formula>
    </cfRule>
    <cfRule type="containsText" dxfId="14" priority="50" operator="containsText" text="4">
      <formula>NOT(ISERROR(SEARCH("4",P17)))</formula>
    </cfRule>
    <cfRule type="containsText" dxfId="13" priority="51" operator="containsText" text="3">
      <formula>NOT(ISERROR(SEARCH("3",P17)))</formula>
    </cfRule>
    <cfRule type="cellIs" dxfId="12" priority="52" operator="between">
      <formula>1</formula>
      <formula>2</formula>
    </cfRule>
  </conditionalFormatting>
  <conditionalFormatting sqref="P17">
    <cfRule type="cellIs" dxfId="11" priority="45" operator="equal">
      <formula>"Complete"</formula>
    </cfRule>
    <cfRule type="cellIs" dxfId="10" priority="46" operator="equal">
      <formula>"Green"</formula>
    </cfRule>
    <cfRule type="cellIs" dxfId="9" priority="47" operator="equal">
      <formula>"Red"</formula>
    </cfRule>
    <cfRule type="cellIs" dxfId="8" priority="48" operator="equal">
      <formula>"Amber"</formula>
    </cfRule>
  </conditionalFormatting>
  <dataValidations count="8">
    <dataValidation type="list" allowBlank="1" showInputMessage="1" showErrorMessage="1" sqref="J277:M277" xr:uid="{A4ABC5D5-DD46-A64D-918A-262457EF2EBB}">
      <formula1>"Inbound, Outbound"</formula1>
    </dataValidation>
    <dataValidation type="list" allowBlank="1" showInputMessage="1" showErrorMessage="1" sqref="L38:L276 L36 L8:L34" xr:uid="{EB51B1C6-B8A6-8D41-BCA9-F61FE41D7F2F}">
      <formula1>"Yes, No"</formula1>
    </dataValidation>
    <dataValidation type="list" allowBlank="1" showInputMessage="1" showErrorMessage="1" sqref="P36:P1048576" xr:uid="{BA630490-E35E-0E4B-9BD0-E1E03C4131B7}">
      <formula1>"Red, Amber, Green, Complete, TBC"</formula1>
    </dataValidation>
    <dataValidation type="list" allowBlank="1" showInputMessage="1" showErrorMessage="1" sqref="P8:P35" xr:uid="{9D149AA3-8C5F-CF4F-90F4-003BF9ADFED6}">
      <formula1>"Red, Amber, Green, Complete"</formula1>
    </dataValidation>
    <dataValidation type="list" allowBlank="1" showInputMessage="1" showErrorMessage="1" sqref="C8:C276" xr:uid="{D733CC45-F655-DC4B-AA6F-D021D01A5D14}">
      <formula1>"Draft, Open, Closed"</formula1>
    </dataValidation>
    <dataValidation type="list" allowBlank="1" showInputMessage="1" showErrorMessage="1" sqref="D8:D276" xr:uid="{6823BB04-41B6-E64C-9446-86F21345347D}">
      <formula1>"Internal Only, Public"</formula1>
    </dataValidation>
    <dataValidation type="list" allowBlank="1" showInputMessage="1" showErrorMessage="1" sqref="F8:F1048576" xr:uid="{FCA8E5AA-02C0-AA40-9ADB-CB6003FD6AEE}">
      <formula1>"TBC, Commercial, Cost, Governance, Information Security, Policy Framework/TOM, Quality, Regulatory, Resource, Scope, Solution, Stakeholder, Strategic, Time"</formula1>
    </dataValidation>
    <dataValidation type="list" allowBlank="1" showInputMessage="1" showErrorMessage="1" sqref="I8:I1048576" xr:uid="{E0057785-39B9-2346-96BE-7A5D39B25C8C}">
      <formula1>"Mandatory, Internal, External, TBC"</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4576-5E7A-7C4E-907F-7FD740DFE172}">
  <sheetPr filterMode="1"/>
  <dimension ref="B1:U302"/>
  <sheetViews>
    <sheetView showGridLines="0" zoomScale="70" zoomScaleNormal="70" workbookViewId="0">
      <pane ySplit="7" topLeftCell="A8" activePane="bottomLeft" state="frozen"/>
      <selection activeCell="E15" sqref="E15"/>
      <selection pane="bottomLeft" activeCell="C2" sqref="C2"/>
    </sheetView>
  </sheetViews>
  <sheetFormatPr baseColWidth="10" defaultColWidth="11" defaultRowHeight="16" x14ac:dyDescent="0.2"/>
  <cols>
    <col min="1" max="1" width="2.6640625" customWidth="1"/>
    <col min="2" max="2" width="13" customWidth="1"/>
    <col min="3" max="3" width="11" customWidth="1"/>
    <col min="4" max="4" width="15.5" customWidth="1"/>
    <col min="5" max="5" width="13" customWidth="1"/>
    <col min="6" max="6" width="26.6640625" customWidth="1"/>
    <col min="7" max="7" width="18.83203125" customWidth="1"/>
    <col min="8" max="9" width="17" customWidth="1"/>
    <col min="10" max="10" width="61.5" customWidth="1"/>
    <col min="11" max="11" width="64.83203125" customWidth="1"/>
    <col min="12" max="12" width="11.1640625" style="27" customWidth="1"/>
    <col min="13" max="13" width="11.6640625" style="27" customWidth="1"/>
    <col min="14" max="14" width="55.5" customWidth="1"/>
    <col min="15" max="15" width="23.33203125" customWidth="1"/>
    <col min="16" max="16" width="14.83203125" customWidth="1"/>
    <col min="17" max="17" width="43" customWidth="1"/>
    <col min="18" max="18" width="13.6640625" customWidth="1"/>
  </cols>
  <sheetData>
    <row r="1" spans="2:21" ht="34" x14ac:dyDescent="0.4">
      <c r="B1" s="18" t="s">
        <v>1216</v>
      </c>
      <c r="H1" s="13" t="s">
        <v>1061</v>
      </c>
      <c r="I1" s="13" t="s">
        <v>1217</v>
      </c>
    </row>
    <row r="2" spans="2:21" x14ac:dyDescent="0.2">
      <c r="H2" s="11" t="s">
        <v>1063</v>
      </c>
      <c r="I2" s="12">
        <f>COUNTIFS($C8:C300,"Open",$M8:M300,"red")</f>
        <v>2</v>
      </c>
    </row>
    <row r="3" spans="2:21" ht="17" customHeight="1" x14ac:dyDescent="0.3">
      <c r="B3" s="7"/>
      <c r="H3" s="10" t="s">
        <v>203</v>
      </c>
      <c r="I3" s="12">
        <f>COUNTIFS($C8:C300,"Open",$M8:M300,"amber")</f>
        <v>4</v>
      </c>
    </row>
    <row r="4" spans="2:21" x14ac:dyDescent="0.2">
      <c r="H4" s="8" t="s">
        <v>1064</v>
      </c>
      <c r="I4" s="12">
        <f>COUNTIFS($C8:C300,"Open",$M8:M300,"green")</f>
        <v>27</v>
      </c>
    </row>
    <row r="5" spans="2:21" x14ac:dyDescent="0.2">
      <c r="H5" s="16" t="s">
        <v>252</v>
      </c>
      <c r="I5" s="16">
        <f>SUM(I2:I4)</f>
        <v>33</v>
      </c>
    </row>
    <row r="6" spans="2:21" x14ac:dyDescent="0.2">
      <c r="I6" s="29"/>
    </row>
    <row r="7" spans="2:21" ht="60" x14ac:dyDescent="0.2">
      <c r="B7" s="6" t="s">
        <v>1218</v>
      </c>
      <c r="C7" s="6" t="s">
        <v>7</v>
      </c>
      <c r="D7" s="6" t="s">
        <v>255</v>
      </c>
      <c r="E7" s="6" t="s">
        <v>8</v>
      </c>
      <c r="F7" s="6" t="s">
        <v>9</v>
      </c>
      <c r="G7" s="6" t="s">
        <v>10</v>
      </c>
      <c r="H7" s="6" t="s">
        <v>11</v>
      </c>
      <c r="I7" s="6" t="s">
        <v>12</v>
      </c>
      <c r="J7" s="6" t="s">
        <v>1219</v>
      </c>
      <c r="K7" s="6" t="s">
        <v>1072</v>
      </c>
      <c r="L7" s="6" t="s">
        <v>1070</v>
      </c>
      <c r="M7" s="6" t="s">
        <v>1061</v>
      </c>
      <c r="N7" s="6" t="s">
        <v>174</v>
      </c>
      <c r="O7" s="6" t="s">
        <v>1073</v>
      </c>
      <c r="P7" s="6" t="s">
        <v>1220</v>
      </c>
      <c r="Q7" s="6" t="s">
        <v>30</v>
      </c>
      <c r="R7" s="6" t="s">
        <v>31</v>
      </c>
    </row>
    <row r="8" spans="2:21" ht="85" x14ac:dyDescent="0.2">
      <c r="B8" s="19" t="s">
        <v>1222</v>
      </c>
      <c r="C8" s="20" t="s">
        <v>267</v>
      </c>
      <c r="D8" s="42" t="s">
        <v>268</v>
      </c>
      <c r="E8" s="22">
        <v>44477</v>
      </c>
      <c r="F8" s="2" t="s">
        <v>294</v>
      </c>
      <c r="G8" s="20" t="s">
        <v>66</v>
      </c>
      <c r="H8" s="20" t="s">
        <v>342</v>
      </c>
      <c r="I8" s="21" t="s">
        <v>348</v>
      </c>
      <c r="J8" s="2" t="s">
        <v>1223</v>
      </c>
      <c r="K8" s="2" t="s">
        <v>1221</v>
      </c>
      <c r="L8" s="21" t="s">
        <v>986</v>
      </c>
      <c r="M8" s="20" t="s">
        <v>205</v>
      </c>
      <c r="N8" s="2" t="s">
        <v>1224</v>
      </c>
      <c r="O8" s="21" t="s">
        <v>348</v>
      </c>
      <c r="P8" s="2"/>
      <c r="Q8" s="2"/>
      <c r="R8" s="22"/>
    </row>
    <row r="9" spans="2:21" ht="119" x14ac:dyDescent="0.2">
      <c r="B9" s="19" t="s">
        <v>1225</v>
      </c>
      <c r="C9" s="20" t="s">
        <v>267</v>
      </c>
      <c r="D9" s="42" t="s">
        <v>268</v>
      </c>
      <c r="E9" s="22">
        <v>44477</v>
      </c>
      <c r="F9" s="2" t="s">
        <v>294</v>
      </c>
      <c r="G9" s="2" t="s">
        <v>66</v>
      </c>
      <c r="H9" s="20" t="s">
        <v>342</v>
      </c>
      <c r="I9" s="21" t="s">
        <v>348</v>
      </c>
      <c r="J9" s="2" t="s">
        <v>1226</v>
      </c>
      <c r="K9" s="2" t="s">
        <v>1227</v>
      </c>
      <c r="L9" s="21" t="s">
        <v>986</v>
      </c>
      <c r="M9" s="2" t="s">
        <v>205</v>
      </c>
      <c r="N9" s="2" t="s">
        <v>1228</v>
      </c>
      <c r="O9" s="21" t="s">
        <v>348</v>
      </c>
      <c r="P9" s="2"/>
      <c r="Q9" s="2"/>
      <c r="R9" s="33"/>
      <c r="T9" s="30"/>
      <c r="U9" s="31"/>
    </row>
    <row r="10" spans="2:21" ht="68" x14ac:dyDescent="0.2">
      <c r="B10" s="19" t="s">
        <v>1229</v>
      </c>
      <c r="C10" s="20" t="s">
        <v>267</v>
      </c>
      <c r="D10" s="42" t="s">
        <v>268</v>
      </c>
      <c r="E10" s="22"/>
      <c r="F10" s="2" t="s">
        <v>294</v>
      </c>
      <c r="G10" s="2" t="s">
        <v>66</v>
      </c>
      <c r="H10" s="20" t="s">
        <v>342</v>
      </c>
      <c r="I10" s="21" t="s">
        <v>348</v>
      </c>
      <c r="J10" s="2" t="s">
        <v>1230</v>
      </c>
      <c r="K10" s="2" t="s">
        <v>1231</v>
      </c>
      <c r="L10" s="21" t="s">
        <v>986</v>
      </c>
      <c r="M10" s="2" t="s">
        <v>205</v>
      </c>
      <c r="N10" s="2" t="s">
        <v>1232</v>
      </c>
      <c r="O10" s="21" t="s">
        <v>348</v>
      </c>
      <c r="P10" s="2"/>
      <c r="Q10" s="2"/>
      <c r="R10" s="33"/>
      <c r="T10" s="32"/>
      <c r="U10" s="31"/>
    </row>
    <row r="11" spans="2:21" ht="51" x14ac:dyDescent="0.2">
      <c r="B11" s="19" t="s">
        <v>1238</v>
      </c>
      <c r="C11" s="20" t="s">
        <v>267</v>
      </c>
      <c r="D11" s="42" t="s">
        <v>268</v>
      </c>
      <c r="E11" s="22">
        <v>44477</v>
      </c>
      <c r="F11" s="2" t="s">
        <v>280</v>
      </c>
      <c r="G11" s="2" t="s">
        <v>387</v>
      </c>
      <c r="H11" s="20" t="s">
        <v>342</v>
      </c>
      <c r="I11" s="2" t="s">
        <v>377</v>
      </c>
      <c r="J11" s="2" t="s">
        <v>1239</v>
      </c>
      <c r="K11" s="2" t="s">
        <v>1235</v>
      </c>
      <c r="L11" s="21" t="s">
        <v>281</v>
      </c>
      <c r="M11" s="2" t="s">
        <v>1083</v>
      </c>
      <c r="N11" s="2" t="s">
        <v>1240</v>
      </c>
      <c r="O11" s="2" t="s">
        <v>377</v>
      </c>
      <c r="P11" s="2"/>
      <c r="Q11" s="2"/>
      <c r="R11" s="33"/>
      <c r="T11" s="31"/>
      <c r="U11" s="31"/>
    </row>
    <row r="12" spans="2:21" ht="68" x14ac:dyDescent="0.2">
      <c r="B12" s="19" t="s">
        <v>1241</v>
      </c>
      <c r="C12" s="20" t="s">
        <v>267</v>
      </c>
      <c r="D12" s="42" t="s">
        <v>268</v>
      </c>
      <c r="E12" s="22">
        <v>44477</v>
      </c>
      <c r="F12" s="2" t="s">
        <v>329</v>
      </c>
      <c r="G12" s="2" t="s">
        <v>70</v>
      </c>
      <c r="H12" s="20" t="s">
        <v>342</v>
      </c>
      <c r="I12" s="2" t="s">
        <v>299</v>
      </c>
      <c r="J12" s="2" t="s">
        <v>1242</v>
      </c>
      <c r="K12" s="2" t="s">
        <v>1243</v>
      </c>
      <c r="L12" s="21" t="s">
        <v>949</v>
      </c>
      <c r="M12" s="2" t="s">
        <v>205</v>
      </c>
      <c r="N12" s="2" t="s">
        <v>1244</v>
      </c>
      <c r="O12" s="2" t="s">
        <v>299</v>
      </c>
      <c r="P12" s="2"/>
      <c r="Q12" s="2"/>
      <c r="R12" s="33"/>
      <c r="T12" s="31"/>
      <c r="U12" s="31"/>
    </row>
    <row r="13" spans="2:21" ht="51" x14ac:dyDescent="0.2">
      <c r="B13" s="19" t="s">
        <v>1245</v>
      </c>
      <c r="C13" s="20" t="s">
        <v>267</v>
      </c>
      <c r="D13" s="42" t="s">
        <v>268</v>
      </c>
      <c r="E13" s="22">
        <v>44477</v>
      </c>
      <c r="F13" s="2" t="s">
        <v>294</v>
      </c>
      <c r="G13" s="2" t="s">
        <v>78</v>
      </c>
      <c r="H13" s="20" t="s">
        <v>342</v>
      </c>
      <c r="I13" s="2" t="s">
        <v>485</v>
      </c>
      <c r="J13" s="2" t="s">
        <v>1246</v>
      </c>
      <c r="K13" s="2" t="s">
        <v>1247</v>
      </c>
      <c r="L13" s="21" t="s">
        <v>274</v>
      </c>
      <c r="M13" s="2" t="s">
        <v>205</v>
      </c>
      <c r="N13" s="2" t="s">
        <v>1248</v>
      </c>
      <c r="O13" s="2" t="s">
        <v>485</v>
      </c>
      <c r="P13" s="2"/>
      <c r="Q13" s="2"/>
      <c r="R13" s="33"/>
      <c r="T13" s="31"/>
      <c r="U13" s="31"/>
    </row>
    <row r="14" spans="2:21" ht="238" x14ac:dyDescent="0.2">
      <c r="B14" s="19" t="s">
        <v>1249</v>
      </c>
      <c r="C14" s="20" t="s">
        <v>267</v>
      </c>
      <c r="D14" s="108" t="s">
        <v>268</v>
      </c>
      <c r="E14" s="22">
        <v>44477</v>
      </c>
      <c r="F14" s="2" t="s">
        <v>329</v>
      </c>
      <c r="G14" s="2" t="s">
        <v>78</v>
      </c>
      <c r="H14" s="20" t="s">
        <v>342</v>
      </c>
      <c r="I14" s="2" t="s">
        <v>403</v>
      </c>
      <c r="J14" s="2" t="s">
        <v>1250</v>
      </c>
      <c r="K14" s="2" t="s">
        <v>1247</v>
      </c>
      <c r="L14" s="21" t="s">
        <v>1395</v>
      </c>
      <c r="M14" s="2" t="s">
        <v>205</v>
      </c>
      <c r="N14" s="2" t="s">
        <v>1251</v>
      </c>
      <c r="O14" s="2" t="s">
        <v>403</v>
      </c>
      <c r="P14" s="2"/>
      <c r="Q14" s="2" t="s">
        <v>1252</v>
      </c>
      <c r="R14" s="33"/>
    </row>
    <row r="15" spans="2:21" ht="34" x14ac:dyDescent="0.2">
      <c r="B15" s="19" t="s">
        <v>1253</v>
      </c>
      <c r="C15" s="20" t="s">
        <v>267</v>
      </c>
      <c r="D15" s="42" t="s">
        <v>268</v>
      </c>
      <c r="E15" s="22">
        <v>44588</v>
      </c>
      <c r="F15" s="2" t="s">
        <v>577</v>
      </c>
      <c r="G15" s="2" t="s">
        <v>84</v>
      </c>
      <c r="H15" s="2" t="s">
        <v>584</v>
      </c>
      <c r="I15" s="2" t="s">
        <v>584</v>
      </c>
      <c r="J15" s="2" t="s">
        <v>1254</v>
      </c>
      <c r="K15" s="2" t="s">
        <v>1255</v>
      </c>
      <c r="L15" s="21" t="s">
        <v>274</v>
      </c>
      <c r="M15" s="2" t="s">
        <v>205</v>
      </c>
      <c r="N15" s="2" t="s">
        <v>1256</v>
      </c>
      <c r="O15" s="2" t="s">
        <v>584</v>
      </c>
      <c r="P15" s="2"/>
      <c r="Q15" s="2"/>
      <c r="R15" s="33"/>
    </row>
    <row r="16" spans="2:21" ht="34" x14ac:dyDescent="0.2">
      <c r="B16" s="19" t="s">
        <v>1257</v>
      </c>
      <c r="C16" s="20" t="s">
        <v>267</v>
      </c>
      <c r="D16" s="42" t="s">
        <v>268</v>
      </c>
      <c r="E16" s="22">
        <v>44588</v>
      </c>
      <c r="F16" s="2" t="s">
        <v>294</v>
      </c>
      <c r="G16" s="2" t="s">
        <v>80</v>
      </c>
      <c r="H16" s="2" t="s">
        <v>584</v>
      </c>
      <c r="I16" s="2" t="s">
        <v>485</v>
      </c>
      <c r="J16" s="2" t="s">
        <v>1258</v>
      </c>
      <c r="K16" s="2" t="s">
        <v>1259</v>
      </c>
      <c r="L16" s="21" t="s">
        <v>274</v>
      </c>
      <c r="M16" s="2" t="s">
        <v>201</v>
      </c>
      <c r="N16" s="2" t="s">
        <v>1260</v>
      </c>
      <c r="O16" s="2" t="s">
        <v>485</v>
      </c>
      <c r="P16" s="2"/>
      <c r="Q16" s="2"/>
      <c r="R16" s="33"/>
    </row>
    <row r="17" spans="2:18" ht="51" x14ac:dyDescent="0.2">
      <c r="B17" s="19" t="s">
        <v>1270</v>
      </c>
      <c r="C17" s="2" t="s">
        <v>267</v>
      </c>
      <c r="D17" s="42" t="s">
        <v>268</v>
      </c>
      <c r="E17" s="22">
        <v>44600</v>
      </c>
      <c r="F17" s="2" t="s">
        <v>329</v>
      </c>
      <c r="G17" s="2" t="s">
        <v>78</v>
      </c>
      <c r="H17" s="2" t="s">
        <v>674</v>
      </c>
      <c r="I17" s="2" t="s">
        <v>383</v>
      </c>
      <c r="J17" s="2" t="s">
        <v>1271</v>
      </c>
      <c r="K17" s="2" t="s">
        <v>1272</v>
      </c>
      <c r="L17" s="21" t="s">
        <v>893</v>
      </c>
      <c r="M17" s="2" t="s">
        <v>205</v>
      </c>
      <c r="N17" s="2" t="s">
        <v>1273</v>
      </c>
      <c r="O17" s="2" t="s">
        <v>383</v>
      </c>
      <c r="P17" s="2"/>
      <c r="Q17" s="2"/>
      <c r="R17" s="33"/>
    </row>
    <row r="18" spans="2:18" ht="85" x14ac:dyDescent="0.2">
      <c r="B18" s="19" t="s">
        <v>1274</v>
      </c>
      <c r="C18" s="2" t="s">
        <v>267</v>
      </c>
      <c r="D18" s="42" t="s">
        <v>268</v>
      </c>
      <c r="E18" s="22">
        <v>44600</v>
      </c>
      <c r="F18" s="2" t="s">
        <v>294</v>
      </c>
      <c r="G18" s="2" t="s">
        <v>78</v>
      </c>
      <c r="H18" s="2" t="s">
        <v>674</v>
      </c>
      <c r="I18" s="2" t="s">
        <v>383</v>
      </c>
      <c r="J18" s="2" t="s">
        <v>1275</v>
      </c>
      <c r="K18" s="2" t="s">
        <v>1276</v>
      </c>
      <c r="L18" s="21" t="s">
        <v>893</v>
      </c>
      <c r="M18" s="2" t="s">
        <v>205</v>
      </c>
      <c r="N18" s="2" t="s">
        <v>1277</v>
      </c>
      <c r="O18" s="2" t="s">
        <v>383</v>
      </c>
      <c r="P18" s="2"/>
      <c r="Q18" s="2"/>
      <c r="R18" s="33"/>
    </row>
    <row r="19" spans="2:18" ht="68" x14ac:dyDescent="0.2">
      <c r="B19" s="19" t="s">
        <v>1278</v>
      </c>
      <c r="C19" s="2" t="s">
        <v>267</v>
      </c>
      <c r="D19" s="42" t="s">
        <v>268</v>
      </c>
      <c r="E19" s="22">
        <v>44609</v>
      </c>
      <c r="F19" s="2" t="s">
        <v>294</v>
      </c>
      <c r="G19" s="2" t="s">
        <v>78</v>
      </c>
      <c r="H19" s="2" t="s">
        <v>485</v>
      </c>
      <c r="I19" s="2" t="s">
        <v>485</v>
      </c>
      <c r="J19" s="2" t="s">
        <v>1279</v>
      </c>
      <c r="K19" s="2" t="s">
        <v>1280</v>
      </c>
      <c r="L19" s="21" t="s">
        <v>408</v>
      </c>
      <c r="M19" s="2" t="s">
        <v>1083</v>
      </c>
      <c r="N19" s="2" t="s">
        <v>1281</v>
      </c>
      <c r="O19" s="2" t="s">
        <v>485</v>
      </c>
      <c r="P19" s="2"/>
      <c r="Q19" s="2"/>
      <c r="R19" s="33"/>
    </row>
    <row r="20" spans="2:18" ht="68" x14ac:dyDescent="0.2">
      <c r="B20" s="19" t="s">
        <v>1282</v>
      </c>
      <c r="C20" s="2" t="s">
        <v>267</v>
      </c>
      <c r="D20" s="42" t="s">
        <v>268</v>
      </c>
      <c r="E20" s="22">
        <v>44609</v>
      </c>
      <c r="F20" s="2" t="s">
        <v>294</v>
      </c>
      <c r="G20" s="2" t="s">
        <v>78</v>
      </c>
      <c r="H20" s="2" t="s">
        <v>485</v>
      </c>
      <c r="I20" s="2" t="s">
        <v>485</v>
      </c>
      <c r="J20" s="2" t="s">
        <v>1283</v>
      </c>
      <c r="K20" s="2" t="s">
        <v>1280</v>
      </c>
      <c r="L20" s="21" t="s">
        <v>408</v>
      </c>
      <c r="M20" s="2" t="s">
        <v>205</v>
      </c>
      <c r="N20" s="2" t="s">
        <v>1281</v>
      </c>
      <c r="O20" s="2" t="s">
        <v>485</v>
      </c>
      <c r="P20" s="2"/>
      <c r="Q20" s="2"/>
      <c r="R20" s="33"/>
    </row>
    <row r="21" spans="2:18" ht="68" x14ac:dyDescent="0.2">
      <c r="B21" s="19" t="s">
        <v>1284</v>
      </c>
      <c r="C21" s="2" t="s">
        <v>267</v>
      </c>
      <c r="D21" s="42" t="s">
        <v>268</v>
      </c>
      <c r="E21" s="22">
        <v>44609</v>
      </c>
      <c r="F21" s="2" t="s">
        <v>294</v>
      </c>
      <c r="G21" s="2" t="s">
        <v>78</v>
      </c>
      <c r="H21" s="2" t="s">
        <v>485</v>
      </c>
      <c r="I21" s="2" t="s">
        <v>485</v>
      </c>
      <c r="J21" s="2" t="s">
        <v>1285</v>
      </c>
      <c r="K21" s="2" t="s">
        <v>1280</v>
      </c>
      <c r="L21" s="21" t="s">
        <v>408</v>
      </c>
      <c r="M21" s="2" t="s">
        <v>201</v>
      </c>
      <c r="N21" s="2" t="s">
        <v>1281</v>
      </c>
      <c r="O21" s="2" t="s">
        <v>485</v>
      </c>
      <c r="P21" s="2"/>
      <c r="Q21" s="2"/>
      <c r="R21" s="33"/>
    </row>
    <row r="22" spans="2:18" ht="51" x14ac:dyDescent="0.2">
      <c r="B22" s="19" t="s">
        <v>1286</v>
      </c>
      <c r="C22" s="2" t="s">
        <v>267</v>
      </c>
      <c r="D22" s="42" t="s">
        <v>268</v>
      </c>
      <c r="E22" s="22">
        <v>44610</v>
      </c>
      <c r="F22" s="2" t="s">
        <v>280</v>
      </c>
      <c r="G22" s="2" t="s">
        <v>60</v>
      </c>
      <c r="H22" s="2" t="s">
        <v>330</v>
      </c>
      <c r="I22" s="2" t="s">
        <v>330</v>
      </c>
      <c r="J22" s="2" t="s">
        <v>1287</v>
      </c>
      <c r="K22" s="2" t="s">
        <v>1288</v>
      </c>
      <c r="L22" s="21" t="s">
        <v>287</v>
      </c>
      <c r="M22" s="21" t="s">
        <v>1083</v>
      </c>
      <c r="N22" s="2" t="s">
        <v>1289</v>
      </c>
      <c r="O22" s="2" t="s">
        <v>615</v>
      </c>
      <c r="P22" s="2"/>
      <c r="Q22" s="2"/>
      <c r="R22" s="33"/>
    </row>
    <row r="23" spans="2:18" ht="51" x14ac:dyDescent="0.2">
      <c r="B23" s="19" t="s">
        <v>1298</v>
      </c>
      <c r="C23" s="2" t="s">
        <v>267</v>
      </c>
      <c r="D23" s="42" t="s">
        <v>268</v>
      </c>
      <c r="E23" s="22">
        <v>44648</v>
      </c>
      <c r="F23" s="2" t="s">
        <v>280</v>
      </c>
      <c r="G23" s="2" t="s">
        <v>78</v>
      </c>
      <c r="H23" s="20" t="s">
        <v>1208</v>
      </c>
      <c r="I23" s="2" t="s">
        <v>381</v>
      </c>
      <c r="J23" s="2" t="s">
        <v>1385</v>
      </c>
      <c r="K23" s="2" t="s">
        <v>898</v>
      </c>
      <c r="L23" s="21" t="s">
        <v>402</v>
      </c>
      <c r="M23" s="21" t="s">
        <v>205</v>
      </c>
      <c r="N23" s="2" t="s">
        <v>1299</v>
      </c>
      <c r="O23" s="2" t="s">
        <v>381</v>
      </c>
      <c r="P23" s="2"/>
      <c r="Q23" s="2" t="s">
        <v>1300</v>
      </c>
      <c r="R23" s="33"/>
    </row>
    <row r="24" spans="2:18" ht="51" x14ac:dyDescent="0.2">
      <c r="B24" s="19" t="s">
        <v>1305</v>
      </c>
      <c r="C24" s="2" t="s">
        <v>267</v>
      </c>
      <c r="D24" s="42" t="s">
        <v>268</v>
      </c>
      <c r="E24" s="22">
        <v>44648</v>
      </c>
      <c r="F24" s="2" t="s">
        <v>280</v>
      </c>
      <c r="G24" s="2" t="s">
        <v>78</v>
      </c>
      <c r="H24" s="2" t="s">
        <v>1306</v>
      </c>
      <c r="I24" s="2" t="s">
        <v>383</v>
      </c>
      <c r="J24" s="2" t="s">
        <v>1307</v>
      </c>
      <c r="K24" s="2" t="s">
        <v>1308</v>
      </c>
      <c r="L24" s="21" t="s">
        <v>893</v>
      </c>
      <c r="M24" s="21" t="s">
        <v>205</v>
      </c>
      <c r="N24" s="2" t="s">
        <v>1309</v>
      </c>
      <c r="O24" s="2" t="s">
        <v>383</v>
      </c>
      <c r="P24" s="2"/>
      <c r="Q24" s="2" t="s">
        <v>1300</v>
      </c>
      <c r="R24" s="33"/>
    </row>
    <row r="25" spans="2:18" ht="51" x14ac:dyDescent="0.2">
      <c r="B25" s="19" t="s">
        <v>1310</v>
      </c>
      <c r="C25" s="2" t="s">
        <v>267</v>
      </c>
      <c r="D25" s="42" t="s">
        <v>268</v>
      </c>
      <c r="E25" s="22">
        <v>44648</v>
      </c>
      <c r="F25" s="2" t="s">
        <v>280</v>
      </c>
      <c r="G25" s="2" t="s">
        <v>78</v>
      </c>
      <c r="H25" s="2" t="s">
        <v>1306</v>
      </c>
      <c r="I25" s="2" t="s">
        <v>383</v>
      </c>
      <c r="J25" s="2" t="s">
        <v>1311</v>
      </c>
      <c r="K25" s="2" t="s">
        <v>1312</v>
      </c>
      <c r="L25" s="21" t="s">
        <v>893</v>
      </c>
      <c r="M25" s="21" t="s">
        <v>205</v>
      </c>
      <c r="N25" s="2" t="s">
        <v>1313</v>
      </c>
      <c r="O25" s="2" t="s">
        <v>383</v>
      </c>
      <c r="P25" s="2"/>
      <c r="Q25" s="2" t="s">
        <v>1300</v>
      </c>
      <c r="R25" s="33"/>
    </row>
    <row r="26" spans="2:18" ht="51" x14ac:dyDescent="0.2">
      <c r="B26" s="19" t="s">
        <v>1315</v>
      </c>
      <c r="C26" s="2" t="s">
        <v>267</v>
      </c>
      <c r="D26" s="108" t="s">
        <v>268</v>
      </c>
      <c r="E26" s="22">
        <v>44648</v>
      </c>
      <c r="F26" s="2" t="s">
        <v>329</v>
      </c>
      <c r="G26" s="2" t="s">
        <v>78</v>
      </c>
      <c r="H26" s="2" t="s">
        <v>1314</v>
      </c>
      <c r="I26" s="2" t="s">
        <v>271</v>
      </c>
      <c r="J26" s="2" t="s">
        <v>1316</v>
      </c>
      <c r="K26" s="2" t="s">
        <v>1317</v>
      </c>
      <c r="L26" s="21" t="s">
        <v>893</v>
      </c>
      <c r="M26" s="21" t="s">
        <v>205</v>
      </c>
      <c r="N26" s="2" t="s">
        <v>1318</v>
      </c>
      <c r="O26" s="2" t="s">
        <v>271</v>
      </c>
      <c r="P26" s="2"/>
      <c r="Q26" s="2" t="s">
        <v>1300</v>
      </c>
      <c r="R26" s="33"/>
    </row>
    <row r="27" spans="2:18" ht="68" x14ac:dyDescent="0.2">
      <c r="B27" s="19" t="s">
        <v>1319</v>
      </c>
      <c r="C27" s="2" t="s">
        <v>267</v>
      </c>
      <c r="D27" s="42" t="s">
        <v>268</v>
      </c>
      <c r="E27" s="22">
        <v>44648</v>
      </c>
      <c r="F27" s="2" t="s">
        <v>280</v>
      </c>
      <c r="G27" s="2" t="s">
        <v>78</v>
      </c>
      <c r="H27" s="2" t="s">
        <v>1314</v>
      </c>
      <c r="I27" s="2" t="s">
        <v>383</v>
      </c>
      <c r="J27" s="2" t="s">
        <v>1320</v>
      </c>
      <c r="K27" s="2" t="s">
        <v>1321</v>
      </c>
      <c r="L27" s="21" t="s">
        <v>1391</v>
      </c>
      <c r="M27" s="21" t="s">
        <v>205</v>
      </c>
      <c r="N27" s="2" t="s">
        <v>1322</v>
      </c>
      <c r="O27" s="2" t="s">
        <v>383</v>
      </c>
      <c r="P27" s="2"/>
      <c r="Q27" s="2" t="s">
        <v>1300</v>
      </c>
      <c r="R27" s="33"/>
    </row>
    <row r="28" spans="2:18" ht="153" x14ac:dyDescent="0.2">
      <c r="B28" s="19" t="s">
        <v>1323</v>
      </c>
      <c r="C28" s="2" t="s">
        <v>267</v>
      </c>
      <c r="D28" s="42" t="s">
        <v>268</v>
      </c>
      <c r="E28" s="22">
        <v>44648</v>
      </c>
      <c r="F28" s="2" t="s">
        <v>280</v>
      </c>
      <c r="G28" s="2" t="s">
        <v>78</v>
      </c>
      <c r="H28" s="2" t="s">
        <v>1324</v>
      </c>
      <c r="I28" s="2" t="s">
        <v>381</v>
      </c>
      <c r="J28" s="2" t="s">
        <v>1325</v>
      </c>
      <c r="K28" s="2" t="s">
        <v>1326</v>
      </c>
      <c r="L28" s="21" t="s">
        <v>287</v>
      </c>
      <c r="M28" s="21" t="s">
        <v>205</v>
      </c>
      <c r="N28" s="2" t="s">
        <v>1327</v>
      </c>
      <c r="O28" s="2" t="s">
        <v>383</v>
      </c>
      <c r="P28" s="2"/>
      <c r="Q28" s="2" t="s">
        <v>1300</v>
      </c>
      <c r="R28" s="33"/>
    </row>
    <row r="29" spans="2:18" ht="85" x14ac:dyDescent="0.2">
      <c r="B29" s="19" t="s">
        <v>1328</v>
      </c>
      <c r="C29" s="2" t="s">
        <v>267</v>
      </c>
      <c r="D29" s="42" t="s">
        <v>268</v>
      </c>
      <c r="E29" s="22">
        <v>44648</v>
      </c>
      <c r="F29" s="2" t="s">
        <v>280</v>
      </c>
      <c r="G29" s="2" t="s">
        <v>78</v>
      </c>
      <c r="H29" s="2" t="s">
        <v>1324</v>
      </c>
      <c r="I29" s="2" t="s">
        <v>381</v>
      </c>
      <c r="J29" s="2" t="s">
        <v>1386</v>
      </c>
      <c r="K29" s="2" t="s">
        <v>1329</v>
      </c>
      <c r="L29" s="21" t="s">
        <v>287</v>
      </c>
      <c r="M29" s="21" t="s">
        <v>205</v>
      </c>
      <c r="N29" s="2" t="s">
        <v>1330</v>
      </c>
      <c r="O29" s="2" t="s">
        <v>381</v>
      </c>
      <c r="P29" s="2"/>
      <c r="Q29" s="2" t="s">
        <v>1300</v>
      </c>
      <c r="R29" s="33"/>
    </row>
    <row r="30" spans="2:18" ht="51" x14ac:dyDescent="0.2">
      <c r="B30" s="19" t="s">
        <v>1331</v>
      </c>
      <c r="C30" s="2" t="s">
        <v>267</v>
      </c>
      <c r="D30" s="42" t="s">
        <v>268</v>
      </c>
      <c r="E30" s="22">
        <v>44648</v>
      </c>
      <c r="F30" s="2" t="s">
        <v>329</v>
      </c>
      <c r="G30" s="2" t="s">
        <v>78</v>
      </c>
      <c r="H30" s="2" t="s">
        <v>1324</v>
      </c>
      <c r="I30" s="2" t="s">
        <v>381</v>
      </c>
      <c r="J30" s="110" t="s">
        <v>1384</v>
      </c>
      <c r="K30" s="2" t="s">
        <v>1332</v>
      </c>
      <c r="L30" s="21" t="s">
        <v>287</v>
      </c>
      <c r="M30" s="21" t="s">
        <v>205</v>
      </c>
      <c r="N30" s="2" t="s">
        <v>1333</v>
      </c>
      <c r="O30" s="2" t="s">
        <v>381</v>
      </c>
      <c r="P30" s="2" t="s">
        <v>924</v>
      </c>
      <c r="Q30" s="2" t="s">
        <v>1300</v>
      </c>
      <c r="R30" s="33"/>
    </row>
    <row r="31" spans="2:18" ht="119" x14ac:dyDescent="0.2">
      <c r="B31" s="19" t="s">
        <v>1334</v>
      </c>
      <c r="C31" s="2" t="s">
        <v>267</v>
      </c>
      <c r="D31" s="42" t="s">
        <v>268</v>
      </c>
      <c r="E31" s="22">
        <v>44648</v>
      </c>
      <c r="F31" s="2" t="s">
        <v>280</v>
      </c>
      <c r="G31" s="2" t="s">
        <v>78</v>
      </c>
      <c r="H31" s="2" t="s">
        <v>1324</v>
      </c>
      <c r="I31" s="2" t="s">
        <v>381</v>
      </c>
      <c r="J31" s="2" t="s">
        <v>1335</v>
      </c>
      <c r="K31" s="2" t="s">
        <v>1332</v>
      </c>
      <c r="L31" s="21" t="s">
        <v>287</v>
      </c>
      <c r="M31" s="21" t="s">
        <v>205</v>
      </c>
      <c r="N31" s="2" t="s">
        <v>1336</v>
      </c>
      <c r="O31" s="2" t="s">
        <v>383</v>
      </c>
      <c r="P31" s="2"/>
      <c r="Q31" s="2" t="s">
        <v>1300</v>
      </c>
      <c r="R31" s="33"/>
    </row>
    <row r="32" spans="2:18" ht="136" x14ac:dyDescent="0.2">
      <c r="B32" s="19" t="s">
        <v>1337</v>
      </c>
      <c r="C32" s="2" t="s">
        <v>267</v>
      </c>
      <c r="D32" s="42" t="s">
        <v>268</v>
      </c>
      <c r="E32" s="22">
        <v>44648</v>
      </c>
      <c r="F32" s="2" t="s">
        <v>280</v>
      </c>
      <c r="G32" s="2" t="s">
        <v>78</v>
      </c>
      <c r="H32" s="2" t="s">
        <v>1324</v>
      </c>
      <c r="I32" s="2" t="s">
        <v>381</v>
      </c>
      <c r="J32" s="90" t="s">
        <v>1338</v>
      </c>
      <c r="K32" s="2" t="s">
        <v>1339</v>
      </c>
      <c r="L32" s="21" t="s">
        <v>287</v>
      </c>
      <c r="M32" s="21" t="s">
        <v>205</v>
      </c>
      <c r="N32" s="2" t="s">
        <v>1340</v>
      </c>
      <c r="O32" s="2" t="s">
        <v>383</v>
      </c>
      <c r="P32" s="2"/>
      <c r="Q32" s="2" t="s">
        <v>1300</v>
      </c>
      <c r="R32" s="33"/>
    </row>
    <row r="33" spans="2:18" ht="34" x14ac:dyDescent="0.2">
      <c r="B33" s="19" t="s">
        <v>1344</v>
      </c>
      <c r="C33" s="2" t="s">
        <v>267</v>
      </c>
      <c r="D33" s="2" t="s">
        <v>268</v>
      </c>
      <c r="E33" s="22">
        <v>44698</v>
      </c>
      <c r="F33" s="2" t="s">
        <v>294</v>
      </c>
      <c r="G33" s="2" t="s">
        <v>76</v>
      </c>
      <c r="H33" s="2" t="s">
        <v>1343</v>
      </c>
      <c r="I33" s="2" t="s">
        <v>485</v>
      </c>
      <c r="J33" s="2" t="s">
        <v>1345</v>
      </c>
      <c r="K33" s="2" t="s">
        <v>1280</v>
      </c>
      <c r="L33" s="21" t="s">
        <v>274</v>
      </c>
      <c r="M33" s="80" t="s">
        <v>205</v>
      </c>
      <c r="N33" s="2" t="s">
        <v>1346</v>
      </c>
      <c r="O33" s="2" t="s">
        <v>485</v>
      </c>
      <c r="P33" s="2"/>
      <c r="Q33" s="2" t="s">
        <v>1341</v>
      </c>
      <c r="R33" s="33"/>
    </row>
    <row r="34" spans="2:18" ht="34" x14ac:dyDescent="0.2">
      <c r="B34" s="19" t="s">
        <v>1347</v>
      </c>
      <c r="C34" s="2" t="s">
        <v>267</v>
      </c>
      <c r="D34" s="2" t="s">
        <v>268</v>
      </c>
      <c r="E34" s="22">
        <v>44698</v>
      </c>
      <c r="F34" s="2" t="s">
        <v>294</v>
      </c>
      <c r="G34" s="2" t="s">
        <v>76</v>
      </c>
      <c r="H34" s="2" t="s">
        <v>1343</v>
      </c>
      <c r="I34" s="2" t="s">
        <v>485</v>
      </c>
      <c r="J34" s="2" t="s">
        <v>1348</v>
      </c>
      <c r="K34" s="2" t="s">
        <v>1280</v>
      </c>
      <c r="L34" s="21" t="s">
        <v>408</v>
      </c>
      <c r="M34" s="80" t="s">
        <v>1083</v>
      </c>
      <c r="N34" s="2" t="s">
        <v>1349</v>
      </c>
      <c r="O34" s="2" t="s">
        <v>485</v>
      </c>
      <c r="P34" s="2"/>
      <c r="Q34" s="2" t="s">
        <v>1341</v>
      </c>
      <c r="R34" s="33"/>
    </row>
    <row r="35" spans="2:18" ht="34" x14ac:dyDescent="0.2">
      <c r="B35" s="19" t="s">
        <v>1350</v>
      </c>
      <c r="C35" s="2" t="s">
        <v>267</v>
      </c>
      <c r="D35" s="2" t="s">
        <v>268</v>
      </c>
      <c r="E35" s="22">
        <v>44698</v>
      </c>
      <c r="F35" s="2" t="s">
        <v>294</v>
      </c>
      <c r="G35" s="2" t="s">
        <v>76</v>
      </c>
      <c r="H35" s="2" t="s">
        <v>1343</v>
      </c>
      <c r="I35" s="2" t="s">
        <v>485</v>
      </c>
      <c r="J35" s="2" t="s">
        <v>1351</v>
      </c>
      <c r="K35" s="2" t="s">
        <v>1352</v>
      </c>
      <c r="L35" s="21" t="s">
        <v>274</v>
      </c>
      <c r="M35" s="80" t="s">
        <v>205</v>
      </c>
      <c r="N35" s="2" t="s">
        <v>1346</v>
      </c>
      <c r="O35" s="2" t="s">
        <v>485</v>
      </c>
      <c r="P35" s="2"/>
      <c r="Q35" s="2" t="s">
        <v>1341</v>
      </c>
      <c r="R35" s="33"/>
    </row>
    <row r="36" spans="2:18" ht="34" x14ac:dyDescent="0.2">
      <c r="B36" s="19" t="s">
        <v>1353</v>
      </c>
      <c r="C36" s="2" t="s">
        <v>267</v>
      </c>
      <c r="D36" s="2" t="s">
        <v>268</v>
      </c>
      <c r="E36" s="22">
        <v>44698</v>
      </c>
      <c r="F36" s="2" t="s">
        <v>294</v>
      </c>
      <c r="G36" s="2" t="s">
        <v>78</v>
      </c>
      <c r="H36" s="2" t="s">
        <v>1343</v>
      </c>
      <c r="I36" s="2" t="s">
        <v>485</v>
      </c>
      <c r="J36" s="2" t="s">
        <v>1354</v>
      </c>
      <c r="K36" s="2" t="s">
        <v>1355</v>
      </c>
      <c r="L36" s="21" t="s">
        <v>489</v>
      </c>
      <c r="M36" s="80" t="s">
        <v>205</v>
      </c>
      <c r="N36" s="2" t="s">
        <v>1346</v>
      </c>
      <c r="O36" s="2" t="s">
        <v>485</v>
      </c>
      <c r="P36" s="2"/>
      <c r="Q36" s="2" t="s">
        <v>1341</v>
      </c>
      <c r="R36" s="33"/>
    </row>
    <row r="37" spans="2:18" ht="119" x14ac:dyDescent="0.2">
      <c r="B37" s="19" t="s">
        <v>1356</v>
      </c>
      <c r="C37" s="2" t="s">
        <v>267</v>
      </c>
      <c r="D37" s="2" t="s">
        <v>268</v>
      </c>
      <c r="E37" s="22">
        <v>44713</v>
      </c>
      <c r="F37" s="2" t="s">
        <v>269</v>
      </c>
      <c r="G37" s="2" t="s">
        <v>84</v>
      </c>
      <c r="H37" s="2" t="s">
        <v>1357</v>
      </c>
      <c r="I37" s="2" t="s">
        <v>271</v>
      </c>
      <c r="J37" s="2" t="s">
        <v>1358</v>
      </c>
      <c r="K37" s="2" t="s">
        <v>1359</v>
      </c>
      <c r="L37" s="21" t="s">
        <v>1391</v>
      </c>
      <c r="M37" s="12" t="s">
        <v>205</v>
      </c>
      <c r="N37" s="2" t="s">
        <v>1360</v>
      </c>
      <c r="O37" s="2" t="s">
        <v>271</v>
      </c>
      <c r="P37" s="2"/>
      <c r="Q37" s="2" t="s">
        <v>1361</v>
      </c>
      <c r="R37" s="33"/>
    </row>
    <row r="38" spans="2:18" ht="68" x14ac:dyDescent="0.2">
      <c r="B38" s="19" t="s">
        <v>1362</v>
      </c>
      <c r="C38" s="2" t="s">
        <v>267</v>
      </c>
      <c r="D38" s="42" t="s">
        <v>268</v>
      </c>
      <c r="E38" s="22">
        <v>44713</v>
      </c>
      <c r="F38" s="2" t="s">
        <v>280</v>
      </c>
      <c r="G38" s="2" t="s">
        <v>78</v>
      </c>
      <c r="H38" s="2" t="s">
        <v>696</v>
      </c>
      <c r="I38" s="2" t="s">
        <v>383</v>
      </c>
      <c r="J38" s="2" t="s">
        <v>1363</v>
      </c>
      <c r="K38" s="2" t="s">
        <v>1364</v>
      </c>
      <c r="L38" s="21" t="s">
        <v>1396</v>
      </c>
      <c r="M38" s="12" t="s">
        <v>205</v>
      </c>
      <c r="N38" s="2" t="s">
        <v>1365</v>
      </c>
      <c r="O38" s="2" t="s">
        <v>383</v>
      </c>
      <c r="P38" s="2"/>
      <c r="Q38" s="2"/>
      <c r="R38" s="33"/>
    </row>
    <row r="39" spans="2:18" ht="34" x14ac:dyDescent="0.2">
      <c r="B39" s="19" t="s">
        <v>1366</v>
      </c>
      <c r="C39" s="2" t="s">
        <v>267</v>
      </c>
      <c r="D39" s="42" t="s">
        <v>268</v>
      </c>
      <c r="E39" s="22">
        <v>44713</v>
      </c>
      <c r="F39" s="2" t="s">
        <v>280</v>
      </c>
      <c r="G39" s="2" t="s">
        <v>78</v>
      </c>
      <c r="H39" s="2" t="s">
        <v>696</v>
      </c>
      <c r="I39" s="2" t="s">
        <v>383</v>
      </c>
      <c r="J39" s="2" t="s">
        <v>1367</v>
      </c>
      <c r="K39" s="2" t="s">
        <v>1368</v>
      </c>
      <c r="L39" s="21" t="s">
        <v>1396</v>
      </c>
      <c r="M39" s="12" t="s">
        <v>205</v>
      </c>
      <c r="N39" s="2" t="s">
        <v>1369</v>
      </c>
      <c r="O39" s="2" t="s">
        <v>383</v>
      </c>
      <c r="P39" s="2" t="s">
        <v>380</v>
      </c>
      <c r="Q39" s="2"/>
      <c r="R39" s="33"/>
    </row>
    <row r="40" spans="2:18" ht="119" hidden="1" x14ac:dyDescent="0.2">
      <c r="B40" s="19" t="s">
        <v>1233</v>
      </c>
      <c r="C40" s="20" t="s">
        <v>1075</v>
      </c>
      <c r="D40" s="42" t="s">
        <v>268</v>
      </c>
      <c r="E40" s="22">
        <v>44477</v>
      </c>
      <c r="F40" s="2" t="s">
        <v>303</v>
      </c>
      <c r="G40" s="2" t="s">
        <v>80</v>
      </c>
      <c r="H40" s="20" t="s">
        <v>342</v>
      </c>
      <c r="I40" s="2" t="s">
        <v>305</v>
      </c>
      <c r="J40" s="2" t="s">
        <v>1234</v>
      </c>
      <c r="K40" s="2" t="s">
        <v>1235</v>
      </c>
      <c r="L40" s="2" t="s">
        <v>281</v>
      </c>
      <c r="M40" s="2" t="s">
        <v>278</v>
      </c>
      <c r="N40" s="2" t="s">
        <v>1236</v>
      </c>
      <c r="O40" s="2" t="s">
        <v>305</v>
      </c>
      <c r="P40" s="2"/>
      <c r="Q40" s="2" t="s">
        <v>1237</v>
      </c>
      <c r="R40" s="33">
        <v>44635</v>
      </c>
    </row>
    <row r="41" spans="2:18" ht="51" hidden="1" x14ac:dyDescent="0.2">
      <c r="B41" s="19" t="s">
        <v>1261</v>
      </c>
      <c r="C41" s="20" t="s">
        <v>1075</v>
      </c>
      <c r="D41" s="42" t="s">
        <v>268</v>
      </c>
      <c r="E41" s="22">
        <v>44588</v>
      </c>
      <c r="F41" s="2" t="s">
        <v>303</v>
      </c>
      <c r="G41" s="2" t="s">
        <v>78</v>
      </c>
      <c r="H41" s="2" t="s">
        <v>584</v>
      </c>
      <c r="I41" s="2" t="s">
        <v>305</v>
      </c>
      <c r="J41" s="2" t="s">
        <v>1262</v>
      </c>
      <c r="K41" s="2" t="s">
        <v>1263</v>
      </c>
      <c r="L41" s="21" t="s">
        <v>287</v>
      </c>
      <c r="M41" s="21" t="s">
        <v>278</v>
      </c>
      <c r="N41" s="2" t="s">
        <v>1264</v>
      </c>
      <c r="O41" s="2" t="s">
        <v>305</v>
      </c>
      <c r="P41" s="2"/>
      <c r="Q41" s="2" t="s">
        <v>1265</v>
      </c>
      <c r="R41" s="33">
        <v>44635</v>
      </c>
    </row>
    <row r="42" spans="2:18" ht="51" hidden="1" x14ac:dyDescent="0.2">
      <c r="B42" s="19" t="s">
        <v>1266</v>
      </c>
      <c r="C42" s="20" t="s">
        <v>1075</v>
      </c>
      <c r="D42" s="42" t="s">
        <v>268</v>
      </c>
      <c r="E42" s="22">
        <v>44588</v>
      </c>
      <c r="F42" s="2" t="s">
        <v>303</v>
      </c>
      <c r="G42" s="2" t="s">
        <v>80</v>
      </c>
      <c r="H42" s="2" t="s">
        <v>584</v>
      </c>
      <c r="I42" s="2" t="s">
        <v>305</v>
      </c>
      <c r="J42" s="2" t="s">
        <v>1267</v>
      </c>
      <c r="K42" s="2" t="s">
        <v>1268</v>
      </c>
      <c r="L42" s="2" t="s">
        <v>281</v>
      </c>
      <c r="M42" s="21" t="s">
        <v>278</v>
      </c>
      <c r="N42" s="2" t="s">
        <v>1264</v>
      </c>
      <c r="O42" s="2" t="s">
        <v>305</v>
      </c>
      <c r="P42" s="2" t="s">
        <v>365</v>
      </c>
      <c r="Q42" s="2" t="s">
        <v>1269</v>
      </c>
      <c r="R42" s="33">
        <v>44635</v>
      </c>
    </row>
    <row r="43" spans="2:18" ht="34" hidden="1" x14ac:dyDescent="0.2">
      <c r="B43" s="19" t="s">
        <v>1290</v>
      </c>
      <c r="C43" s="2" t="s">
        <v>1075</v>
      </c>
      <c r="D43" s="42" t="s">
        <v>268</v>
      </c>
      <c r="E43" s="22">
        <v>44610</v>
      </c>
      <c r="F43" s="2" t="s">
        <v>280</v>
      </c>
      <c r="G43" s="2" t="s">
        <v>60</v>
      </c>
      <c r="H43" s="2" t="s">
        <v>330</v>
      </c>
      <c r="I43" s="2" t="s">
        <v>330</v>
      </c>
      <c r="J43" s="2" t="s">
        <v>1291</v>
      </c>
      <c r="K43" s="2" t="s">
        <v>1292</v>
      </c>
      <c r="L43" s="21" t="s">
        <v>287</v>
      </c>
      <c r="M43" s="21" t="s">
        <v>205</v>
      </c>
      <c r="N43" s="2" t="s">
        <v>1289</v>
      </c>
      <c r="O43" s="2" t="s">
        <v>615</v>
      </c>
      <c r="P43" s="2"/>
      <c r="Q43" s="2"/>
      <c r="R43" s="33"/>
    </row>
    <row r="44" spans="2:18" ht="34" hidden="1" x14ac:dyDescent="0.2">
      <c r="B44" s="19" t="s">
        <v>1293</v>
      </c>
      <c r="C44" s="2" t="s">
        <v>1075</v>
      </c>
      <c r="D44" s="42" t="s">
        <v>268</v>
      </c>
      <c r="E44" s="22">
        <v>44610</v>
      </c>
      <c r="F44" s="2" t="s">
        <v>280</v>
      </c>
      <c r="G44" s="2" t="s">
        <v>78</v>
      </c>
      <c r="H44" s="2" t="s">
        <v>330</v>
      </c>
      <c r="I44" s="2" t="s">
        <v>330</v>
      </c>
      <c r="J44" s="2" t="s">
        <v>1294</v>
      </c>
      <c r="K44" s="2" t="s">
        <v>1295</v>
      </c>
      <c r="L44" s="21" t="s">
        <v>287</v>
      </c>
      <c r="M44" s="21" t="s">
        <v>1083</v>
      </c>
      <c r="N44" s="2" t="s">
        <v>1296</v>
      </c>
      <c r="O44" s="2" t="s">
        <v>615</v>
      </c>
      <c r="P44" s="2" t="s">
        <v>537</v>
      </c>
      <c r="Q44" s="2" t="s">
        <v>1297</v>
      </c>
      <c r="R44" s="33"/>
    </row>
    <row r="45" spans="2:18" ht="51" hidden="1" x14ac:dyDescent="0.2">
      <c r="B45" s="19" t="s">
        <v>1301</v>
      </c>
      <c r="C45" s="2" t="s">
        <v>1075</v>
      </c>
      <c r="D45" s="42" t="s">
        <v>268</v>
      </c>
      <c r="E45" s="22">
        <v>44648</v>
      </c>
      <c r="F45" s="2" t="s">
        <v>280</v>
      </c>
      <c r="G45" s="2" t="s">
        <v>78</v>
      </c>
      <c r="H45" s="2" t="s">
        <v>1302</v>
      </c>
      <c r="I45" s="2" t="s">
        <v>381</v>
      </c>
      <c r="J45" s="2" t="s">
        <v>1303</v>
      </c>
      <c r="K45" s="2" t="s">
        <v>1304</v>
      </c>
      <c r="L45" s="12"/>
      <c r="M45" s="21" t="s">
        <v>278</v>
      </c>
      <c r="N45" s="2"/>
      <c r="O45" s="2"/>
      <c r="P45" s="2"/>
      <c r="Q45" s="2" t="s">
        <v>1300</v>
      </c>
      <c r="R45" s="33">
        <v>44652</v>
      </c>
    </row>
    <row r="46" spans="2:18" ht="51" x14ac:dyDescent="0.2">
      <c r="B46" s="19" t="s">
        <v>1370</v>
      </c>
      <c r="C46" s="2" t="s">
        <v>267</v>
      </c>
      <c r="D46" s="2" t="s">
        <v>268</v>
      </c>
      <c r="E46" s="22">
        <v>44726</v>
      </c>
      <c r="F46" s="2" t="s">
        <v>280</v>
      </c>
      <c r="G46" s="2" t="s">
        <v>72</v>
      </c>
      <c r="H46" s="2" t="s">
        <v>578</v>
      </c>
      <c r="I46" s="2" t="s">
        <v>381</v>
      </c>
      <c r="J46" s="2" t="s">
        <v>1402</v>
      </c>
      <c r="K46" s="2" t="s">
        <v>1403</v>
      </c>
      <c r="L46" s="21" t="s">
        <v>1146</v>
      </c>
      <c r="M46" s="12" t="s">
        <v>205</v>
      </c>
      <c r="N46" s="2" t="s">
        <v>1404</v>
      </c>
      <c r="O46" s="2" t="s">
        <v>383</v>
      </c>
      <c r="P46" s="2"/>
      <c r="Q46" s="2"/>
      <c r="R46" s="33"/>
    </row>
    <row r="47" spans="2:18" x14ac:dyDescent="0.2">
      <c r="B47" s="19"/>
      <c r="C47" s="2"/>
      <c r="D47" s="2"/>
      <c r="E47" s="22"/>
      <c r="F47" s="2"/>
      <c r="G47" s="2"/>
      <c r="H47" s="2"/>
      <c r="I47" s="2"/>
      <c r="J47" s="2"/>
      <c r="K47" s="2"/>
      <c r="L47" s="12"/>
      <c r="M47" s="12"/>
      <c r="N47" s="2"/>
      <c r="O47" s="2"/>
      <c r="P47" s="2"/>
      <c r="Q47" s="2"/>
      <c r="R47" s="33"/>
    </row>
    <row r="48" spans="2:18" x14ac:dyDescent="0.2">
      <c r="B48" s="19"/>
      <c r="C48" s="2"/>
      <c r="D48" s="2"/>
      <c r="E48" s="22"/>
      <c r="F48" s="2"/>
      <c r="G48" s="2"/>
      <c r="H48" s="2"/>
      <c r="I48" s="2"/>
      <c r="J48" s="2"/>
      <c r="K48" s="2"/>
      <c r="L48" s="12"/>
      <c r="M48" s="12"/>
      <c r="N48" s="2"/>
      <c r="O48" s="2"/>
      <c r="P48" s="2"/>
      <c r="Q48" s="2"/>
      <c r="R48" s="33"/>
    </row>
    <row r="49" spans="2:18" x14ac:dyDescent="0.2">
      <c r="B49" s="19"/>
      <c r="C49" s="2"/>
      <c r="D49" s="2"/>
      <c r="E49" s="22"/>
      <c r="F49" s="2"/>
      <c r="G49" s="2"/>
      <c r="H49" s="2"/>
      <c r="I49" s="2"/>
      <c r="J49" s="2"/>
      <c r="K49" s="2"/>
      <c r="L49" s="12"/>
      <c r="M49" s="12"/>
      <c r="N49" s="2"/>
      <c r="O49" s="2"/>
      <c r="P49" s="2"/>
      <c r="Q49" s="2"/>
      <c r="R49" s="33"/>
    </row>
    <row r="50" spans="2:18" x14ac:dyDescent="0.2">
      <c r="B50" s="19"/>
      <c r="C50" s="2"/>
      <c r="D50" s="2"/>
      <c r="E50" s="22"/>
      <c r="F50" s="2"/>
      <c r="G50" s="2"/>
      <c r="H50" s="2"/>
      <c r="I50" s="2"/>
      <c r="J50" s="2"/>
      <c r="K50" s="2"/>
      <c r="L50" s="12"/>
      <c r="M50" s="12"/>
      <c r="N50" s="2"/>
      <c r="O50" s="2"/>
      <c r="P50" s="2"/>
      <c r="Q50" s="2"/>
      <c r="R50" s="33"/>
    </row>
    <row r="51" spans="2:18" x14ac:dyDescent="0.2">
      <c r="B51" s="19"/>
      <c r="C51" s="2"/>
      <c r="D51" s="2"/>
      <c r="E51" s="22"/>
      <c r="F51" s="2"/>
      <c r="G51" s="2"/>
      <c r="H51" s="2"/>
      <c r="I51" s="2"/>
      <c r="J51" s="2"/>
      <c r="K51" s="2"/>
      <c r="L51" s="12"/>
      <c r="M51" s="12"/>
      <c r="N51" s="2"/>
      <c r="O51" s="2"/>
      <c r="P51" s="2"/>
      <c r="Q51" s="2"/>
      <c r="R51" s="33"/>
    </row>
    <row r="52" spans="2:18" x14ac:dyDescent="0.2">
      <c r="B52" s="19"/>
      <c r="C52" s="2"/>
      <c r="D52" s="2"/>
      <c r="E52" s="22"/>
      <c r="F52" s="2"/>
      <c r="G52" s="2"/>
      <c r="H52" s="2"/>
      <c r="I52" s="2"/>
      <c r="J52" s="2"/>
      <c r="K52" s="2"/>
      <c r="L52" s="12"/>
      <c r="M52" s="12"/>
      <c r="N52" s="2"/>
      <c r="O52" s="2"/>
      <c r="P52" s="2"/>
      <c r="Q52" s="2"/>
      <c r="R52" s="33"/>
    </row>
    <row r="53" spans="2:18" x14ac:dyDescent="0.2">
      <c r="B53" s="19"/>
      <c r="C53" s="2"/>
      <c r="D53" s="2"/>
      <c r="E53" s="22"/>
      <c r="F53" s="2"/>
      <c r="G53" s="2"/>
      <c r="H53" s="2"/>
      <c r="I53" s="2"/>
      <c r="J53" s="2"/>
      <c r="K53" s="2"/>
      <c r="L53" s="12"/>
      <c r="M53" s="12"/>
      <c r="N53" s="2"/>
      <c r="O53" s="2"/>
      <c r="P53" s="2"/>
      <c r="Q53" s="2"/>
      <c r="R53" s="33"/>
    </row>
    <row r="54" spans="2:18" x14ac:dyDescent="0.2">
      <c r="B54" s="19"/>
      <c r="C54" s="2"/>
      <c r="D54" s="2"/>
      <c r="E54" s="22"/>
      <c r="F54" s="2"/>
      <c r="G54" s="2"/>
      <c r="H54" s="2"/>
      <c r="I54" s="2"/>
      <c r="J54" s="2"/>
      <c r="K54" s="2"/>
      <c r="L54" s="12"/>
      <c r="M54" s="12"/>
      <c r="N54" s="2"/>
      <c r="O54" s="2"/>
      <c r="P54" s="2"/>
      <c r="Q54" s="2"/>
      <c r="R54" s="33"/>
    </row>
    <row r="55" spans="2:18" x14ac:dyDescent="0.2">
      <c r="B55" s="19"/>
      <c r="C55" s="2"/>
      <c r="D55" s="2"/>
      <c r="E55" s="22"/>
      <c r="F55" s="2"/>
      <c r="G55" s="2"/>
      <c r="H55" s="2"/>
      <c r="I55" s="2"/>
      <c r="J55" s="2"/>
      <c r="K55" s="2"/>
      <c r="L55" s="12"/>
      <c r="M55" s="12"/>
      <c r="N55" s="2"/>
      <c r="O55" s="2"/>
      <c r="P55" s="2"/>
      <c r="Q55" s="2"/>
      <c r="R55" s="33"/>
    </row>
    <row r="56" spans="2:18" x14ac:dyDescent="0.2">
      <c r="B56" s="19"/>
      <c r="C56" s="2"/>
      <c r="D56" s="2"/>
      <c r="E56" s="22"/>
      <c r="F56" s="2"/>
      <c r="G56" s="2"/>
      <c r="H56" s="2"/>
      <c r="I56" s="2"/>
      <c r="J56" s="2"/>
      <c r="K56" s="2"/>
      <c r="L56" s="12"/>
      <c r="M56" s="12"/>
      <c r="N56" s="2"/>
      <c r="O56" s="2"/>
      <c r="P56" s="2"/>
      <c r="Q56" s="2"/>
      <c r="R56" s="33"/>
    </row>
    <row r="57" spans="2:18" x14ac:dyDescent="0.2">
      <c r="B57" s="19"/>
      <c r="C57" s="2"/>
      <c r="D57" s="2"/>
      <c r="E57" s="22"/>
      <c r="F57" s="2"/>
      <c r="G57" s="2"/>
      <c r="H57" s="2"/>
      <c r="I57" s="2"/>
      <c r="J57" s="2"/>
      <c r="K57" s="2"/>
      <c r="L57" s="12"/>
      <c r="M57" s="12"/>
      <c r="N57" s="2"/>
      <c r="O57" s="2"/>
      <c r="P57" s="2"/>
      <c r="Q57" s="2"/>
      <c r="R57" s="33"/>
    </row>
    <row r="58" spans="2:18" x14ac:dyDescent="0.2">
      <c r="B58" s="19"/>
      <c r="C58" s="2"/>
      <c r="D58" s="2"/>
      <c r="E58" s="22"/>
      <c r="F58" s="2"/>
      <c r="G58" s="2"/>
      <c r="H58" s="2"/>
      <c r="I58" s="2"/>
      <c r="J58" s="2"/>
      <c r="K58" s="2"/>
      <c r="L58" s="12"/>
      <c r="M58" s="12"/>
      <c r="N58" s="2"/>
      <c r="O58" s="2"/>
      <c r="P58" s="2"/>
      <c r="Q58" s="2"/>
      <c r="R58" s="33"/>
    </row>
    <row r="59" spans="2:18" x14ac:dyDescent="0.2">
      <c r="B59" s="19"/>
      <c r="C59" s="2"/>
      <c r="D59" s="2"/>
      <c r="E59" s="22"/>
      <c r="F59" s="2"/>
      <c r="G59" s="2"/>
      <c r="H59" s="2"/>
      <c r="I59" s="2"/>
      <c r="J59" s="2"/>
      <c r="K59" s="2"/>
      <c r="L59" s="12"/>
      <c r="M59" s="12"/>
      <c r="N59" s="2"/>
      <c r="O59" s="2"/>
      <c r="P59" s="2"/>
      <c r="Q59" s="2"/>
      <c r="R59" s="33"/>
    </row>
    <row r="60" spans="2:18" x14ac:dyDescent="0.2">
      <c r="B60" s="2"/>
      <c r="C60" s="2"/>
      <c r="D60" s="2"/>
      <c r="E60" s="22"/>
      <c r="F60" s="2"/>
      <c r="G60" s="2"/>
      <c r="H60" s="2"/>
      <c r="I60" s="2"/>
      <c r="J60" s="2"/>
      <c r="K60" s="2"/>
      <c r="L60" s="12"/>
      <c r="M60" s="12"/>
      <c r="N60" s="2"/>
      <c r="O60" s="2"/>
      <c r="P60" s="2"/>
      <c r="Q60" s="2"/>
      <c r="R60" s="33"/>
    </row>
    <row r="61" spans="2:18" x14ac:dyDescent="0.2">
      <c r="B61" s="2"/>
      <c r="C61" s="2"/>
      <c r="D61" s="2"/>
      <c r="E61" s="22"/>
      <c r="F61" s="2"/>
      <c r="G61" s="2"/>
      <c r="H61" s="2"/>
      <c r="I61" s="2"/>
      <c r="J61" s="2"/>
      <c r="K61" s="2"/>
      <c r="L61" s="12"/>
      <c r="M61" s="12"/>
      <c r="N61" s="2"/>
      <c r="O61" s="2"/>
      <c r="P61" s="2"/>
      <c r="Q61" s="2"/>
      <c r="R61" s="33"/>
    </row>
    <row r="62" spans="2:18" x14ac:dyDescent="0.2">
      <c r="B62" s="2"/>
      <c r="C62" s="2"/>
      <c r="D62" s="2"/>
      <c r="E62" s="22"/>
      <c r="F62" s="2"/>
      <c r="G62" s="2"/>
      <c r="H62" s="2"/>
      <c r="I62" s="2"/>
      <c r="J62" s="2"/>
      <c r="K62" s="2"/>
      <c r="L62" s="12"/>
      <c r="M62" s="12"/>
      <c r="N62" s="2"/>
      <c r="O62" s="2"/>
      <c r="P62" s="2"/>
      <c r="Q62" s="2"/>
      <c r="R62" s="33"/>
    </row>
    <row r="63" spans="2:18" x14ac:dyDescent="0.2">
      <c r="B63" s="2"/>
      <c r="C63" s="2"/>
      <c r="D63" s="2"/>
      <c r="E63" s="22"/>
      <c r="F63" s="2"/>
      <c r="G63" s="2"/>
      <c r="H63" s="2"/>
      <c r="I63" s="2"/>
      <c r="J63" s="2"/>
      <c r="K63" s="2"/>
      <c r="L63" s="12"/>
      <c r="M63" s="12"/>
      <c r="N63" s="2"/>
      <c r="O63" s="2"/>
      <c r="P63" s="2"/>
      <c r="Q63" s="2"/>
      <c r="R63" s="33"/>
    </row>
    <row r="64" spans="2:18" x14ac:dyDescent="0.2">
      <c r="B64" s="2"/>
      <c r="C64" s="2"/>
      <c r="D64" s="2"/>
      <c r="E64" s="22"/>
      <c r="F64" s="2"/>
      <c r="G64" s="2"/>
      <c r="H64" s="2"/>
      <c r="I64" s="2"/>
      <c r="J64" s="2"/>
      <c r="K64" s="2"/>
      <c r="L64" s="12"/>
      <c r="M64" s="12"/>
      <c r="N64" s="2"/>
      <c r="O64" s="2"/>
      <c r="P64" s="2"/>
      <c r="Q64" s="2"/>
      <c r="R64" s="33"/>
    </row>
    <row r="65" spans="2:18" x14ac:dyDescent="0.2">
      <c r="B65" s="2"/>
      <c r="C65" s="2"/>
      <c r="D65" s="2"/>
      <c r="E65" s="22"/>
      <c r="F65" s="2"/>
      <c r="G65" s="2"/>
      <c r="H65" s="2"/>
      <c r="I65" s="2"/>
      <c r="J65" s="2"/>
      <c r="K65" s="2"/>
      <c r="L65" s="12"/>
      <c r="M65" s="12"/>
      <c r="N65" s="2"/>
      <c r="O65" s="2"/>
      <c r="P65" s="2"/>
      <c r="Q65" s="2"/>
      <c r="R65" s="33"/>
    </row>
    <row r="66" spans="2:18" x14ac:dyDescent="0.2">
      <c r="B66" s="2"/>
      <c r="C66" s="2"/>
      <c r="D66" s="2"/>
      <c r="E66" s="22"/>
      <c r="F66" s="2"/>
      <c r="G66" s="2"/>
      <c r="H66" s="2"/>
      <c r="I66" s="2"/>
      <c r="J66" s="2"/>
      <c r="K66" s="2"/>
      <c r="L66" s="12"/>
      <c r="M66" s="12"/>
      <c r="N66" s="2"/>
      <c r="O66" s="2"/>
      <c r="P66" s="2"/>
      <c r="Q66" s="2"/>
      <c r="R66" s="33"/>
    </row>
    <row r="67" spans="2:18" x14ac:dyDescent="0.2">
      <c r="B67" s="2"/>
      <c r="C67" s="2"/>
      <c r="D67" s="2"/>
      <c r="E67" s="22"/>
      <c r="F67" s="2"/>
      <c r="G67" s="2"/>
      <c r="H67" s="2"/>
      <c r="I67" s="2"/>
      <c r="J67" s="2"/>
      <c r="K67" s="2"/>
      <c r="L67" s="12"/>
      <c r="M67" s="12"/>
      <c r="N67" s="2"/>
      <c r="O67" s="2"/>
      <c r="P67" s="2"/>
      <c r="Q67" s="2"/>
      <c r="R67" s="33"/>
    </row>
    <row r="68" spans="2:18" x14ac:dyDescent="0.2">
      <c r="B68" s="2"/>
      <c r="C68" s="2"/>
      <c r="D68" s="2"/>
      <c r="E68" s="22"/>
      <c r="F68" s="2"/>
      <c r="G68" s="2"/>
      <c r="H68" s="2"/>
      <c r="I68" s="2"/>
      <c r="J68" s="2"/>
      <c r="K68" s="2"/>
      <c r="L68" s="12"/>
      <c r="M68" s="12"/>
      <c r="N68" s="2"/>
      <c r="O68" s="2"/>
      <c r="P68" s="2"/>
      <c r="Q68" s="2"/>
      <c r="R68" s="33"/>
    </row>
    <row r="69" spans="2:18" x14ac:dyDescent="0.2">
      <c r="B69" s="2"/>
      <c r="C69" s="2"/>
      <c r="D69" s="2"/>
      <c r="E69" s="22"/>
      <c r="F69" s="2"/>
      <c r="G69" s="2"/>
      <c r="H69" s="2"/>
      <c r="I69" s="2"/>
      <c r="J69" s="2"/>
      <c r="K69" s="2"/>
      <c r="L69" s="12"/>
      <c r="M69" s="12"/>
      <c r="N69" s="2"/>
      <c r="O69" s="2"/>
      <c r="P69" s="2"/>
      <c r="Q69" s="2"/>
      <c r="R69" s="33"/>
    </row>
    <row r="70" spans="2:18" x14ac:dyDescent="0.2">
      <c r="B70" s="2"/>
      <c r="C70" s="2"/>
      <c r="D70" s="2"/>
      <c r="E70" s="22"/>
      <c r="F70" s="2"/>
      <c r="G70" s="2"/>
      <c r="H70" s="2"/>
      <c r="I70" s="2"/>
      <c r="J70" s="2"/>
      <c r="K70" s="2"/>
      <c r="L70" s="12"/>
      <c r="M70" s="12"/>
      <c r="N70" s="2"/>
      <c r="O70" s="2"/>
      <c r="P70" s="2"/>
      <c r="Q70" s="2"/>
      <c r="R70" s="33"/>
    </row>
    <row r="71" spans="2:18" x14ac:dyDescent="0.2">
      <c r="B71" s="2"/>
      <c r="C71" s="2"/>
      <c r="D71" s="2"/>
      <c r="E71" s="22"/>
      <c r="F71" s="2"/>
      <c r="G71" s="2"/>
      <c r="H71" s="2"/>
      <c r="I71" s="2"/>
      <c r="J71" s="2"/>
      <c r="K71" s="2"/>
      <c r="L71" s="12"/>
      <c r="M71" s="12"/>
      <c r="N71" s="2"/>
      <c r="O71" s="2"/>
      <c r="P71" s="2"/>
      <c r="Q71" s="2"/>
      <c r="R71" s="33"/>
    </row>
    <row r="72" spans="2:18" x14ac:dyDescent="0.2">
      <c r="B72" s="2"/>
      <c r="C72" s="2"/>
      <c r="D72" s="2"/>
      <c r="E72" s="22"/>
      <c r="F72" s="2"/>
      <c r="G72" s="2"/>
      <c r="H72" s="2"/>
      <c r="I72" s="2"/>
      <c r="J72" s="2"/>
      <c r="K72" s="2"/>
      <c r="L72" s="12"/>
      <c r="M72" s="12"/>
      <c r="N72" s="2"/>
      <c r="O72" s="2"/>
      <c r="P72" s="2"/>
      <c r="Q72" s="2"/>
      <c r="R72" s="33"/>
    </row>
    <row r="73" spans="2:18" x14ac:dyDescent="0.2">
      <c r="B73" s="2"/>
      <c r="C73" s="2"/>
      <c r="D73" s="2"/>
      <c r="E73" s="22"/>
      <c r="F73" s="2"/>
      <c r="G73" s="2"/>
      <c r="H73" s="2"/>
      <c r="I73" s="2"/>
      <c r="J73" s="2"/>
      <c r="K73" s="2"/>
      <c r="L73" s="12"/>
      <c r="M73" s="12"/>
      <c r="N73" s="2"/>
      <c r="O73" s="2"/>
      <c r="P73" s="2"/>
      <c r="Q73" s="2"/>
      <c r="R73" s="33"/>
    </row>
    <row r="74" spans="2:18" x14ac:dyDescent="0.2">
      <c r="B74" s="2"/>
      <c r="C74" s="2"/>
      <c r="D74" s="2"/>
      <c r="E74" s="22"/>
      <c r="F74" s="2"/>
      <c r="G74" s="2"/>
      <c r="H74" s="2"/>
      <c r="I74" s="2"/>
      <c r="J74" s="2"/>
      <c r="K74" s="2"/>
      <c r="L74" s="12"/>
      <c r="M74" s="12"/>
      <c r="N74" s="2"/>
      <c r="O74" s="2"/>
      <c r="P74" s="2"/>
      <c r="Q74" s="2"/>
      <c r="R74" s="33"/>
    </row>
    <row r="75" spans="2:18" x14ac:dyDescent="0.2">
      <c r="B75" s="2"/>
      <c r="C75" s="2"/>
      <c r="D75" s="2"/>
      <c r="E75" s="22"/>
      <c r="F75" s="2"/>
      <c r="G75" s="2"/>
      <c r="H75" s="2"/>
      <c r="I75" s="2"/>
      <c r="J75" s="2"/>
      <c r="K75" s="2"/>
      <c r="L75" s="12"/>
      <c r="M75" s="12"/>
      <c r="N75" s="2"/>
      <c r="O75" s="2"/>
      <c r="P75" s="2"/>
      <c r="Q75" s="2"/>
      <c r="R75" s="33"/>
    </row>
    <row r="76" spans="2:18" x14ac:dyDescent="0.2">
      <c r="B76" s="2"/>
      <c r="C76" s="2"/>
      <c r="D76" s="2"/>
      <c r="E76" s="22"/>
      <c r="F76" s="2"/>
      <c r="G76" s="2"/>
      <c r="H76" s="2"/>
      <c r="I76" s="2"/>
      <c r="J76" s="2"/>
      <c r="K76" s="2"/>
      <c r="L76" s="12"/>
      <c r="M76" s="12"/>
      <c r="N76" s="2"/>
      <c r="O76" s="2"/>
      <c r="P76" s="2"/>
      <c r="Q76" s="2"/>
      <c r="R76" s="33"/>
    </row>
    <row r="77" spans="2:18" x14ac:dyDescent="0.2">
      <c r="B77" s="2"/>
      <c r="C77" s="2"/>
      <c r="D77" s="2"/>
      <c r="E77" s="22"/>
      <c r="F77" s="2"/>
      <c r="G77" s="2"/>
      <c r="H77" s="2"/>
      <c r="I77" s="2"/>
      <c r="J77" s="2"/>
      <c r="K77" s="2"/>
      <c r="L77" s="12"/>
      <c r="M77" s="12"/>
      <c r="N77" s="2"/>
      <c r="O77" s="2"/>
      <c r="P77" s="2"/>
      <c r="Q77" s="2"/>
      <c r="R77" s="33"/>
    </row>
    <row r="78" spans="2:18" x14ac:dyDescent="0.2">
      <c r="B78" s="2"/>
      <c r="C78" s="2"/>
      <c r="D78" s="2"/>
      <c r="E78" s="22"/>
      <c r="F78" s="2"/>
      <c r="G78" s="2"/>
      <c r="H78" s="2"/>
      <c r="I78" s="2"/>
      <c r="J78" s="2"/>
      <c r="K78" s="2"/>
      <c r="L78" s="12"/>
      <c r="M78" s="12"/>
      <c r="N78" s="2"/>
      <c r="O78" s="2"/>
      <c r="P78" s="2"/>
      <c r="Q78" s="2"/>
      <c r="R78" s="33"/>
    </row>
    <row r="79" spans="2:18" x14ac:dyDescent="0.2">
      <c r="B79" s="2"/>
      <c r="C79" s="2"/>
      <c r="D79" s="2"/>
      <c r="E79" s="22"/>
      <c r="F79" s="2"/>
      <c r="G79" s="2"/>
      <c r="H79" s="2"/>
      <c r="I79" s="2"/>
      <c r="J79" s="2"/>
      <c r="K79" s="2"/>
      <c r="L79" s="12"/>
      <c r="M79" s="12"/>
      <c r="N79" s="2"/>
      <c r="O79" s="2"/>
      <c r="P79" s="2"/>
      <c r="Q79" s="2"/>
      <c r="R79" s="33"/>
    </row>
    <row r="80" spans="2:18" x14ac:dyDescent="0.2">
      <c r="B80" s="2"/>
      <c r="C80" s="2"/>
      <c r="D80" s="2"/>
      <c r="E80" s="22"/>
      <c r="F80" s="2"/>
      <c r="G80" s="2"/>
      <c r="H80" s="2"/>
      <c r="I80" s="2"/>
      <c r="J80" s="2"/>
      <c r="K80" s="2"/>
      <c r="L80" s="12"/>
      <c r="M80" s="12"/>
      <c r="N80" s="2"/>
      <c r="O80" s="2"/>
      <c r="P80" s="2"/>
      <c r="Q80" s="2"/>
      <c r="R80" s="33"/>
    </row>
    <row r="81" spans="2:18" x14ac:dyDescent="0.2">
      <c r="B81" s="2"/>
      <c r="C81" s="2"/>
      <c r="D81" s="2"/>
      <c r="E81" s="22"/>
      <c r="F81" s="2"/>
      <c r="G81" s="2"/>
      <c r="H81" s="2"/>
      <c r="I81" s="2"/>
      <c r="J81" s="2"/>
      <c r="K81" s="2"/>
      <c r="L81" s="12"/>
      <c r="M81" s="12"/>
      <c r="N81" s="2"/>
      <c r="O81" s="2"/>
      <c r="P81" s="2"/>
      <c r="Q81" s="2"/>
      <c r="R81" s="33"/>
    </row>
    <row r="82" spans="2:18" x14ac:dyDescent="0.2">
      <c r="B82" s="2"/>
      <c r="C82" s="2"/>
      <c r="D82" s="2"/>
      <c r="E82" s="22"/>
      <c r="F82" s="2"/>
      <c r="G82" s="2"/>
      <c r="H82" s="2"/>
      <c r="I82" s="2"/>
      <c r="J82" s="2"/>
      <c r="K82" s="2"/>
      <c r="L82" s="12"/>
      <c r="M82" s="12"/>
      <c r="N82" s="2"/>
      <c r="O82" s="2"/>
      <c r="P82" s="2"/>
      <c r="Q82" s="2"/>
      <c r="R82" s="33"/>
    </row>
    <row r="83" spans="2:18" x14ac:dyDescent="0.2">
      <c r="B83" s="2"/>
      <c r="C83" s="2"/>
      <c r="D83" s="2"/>
      <c r="E83" s="22"/>
      <c r="F83" s="2"/>
      <c r="G83" s="2"/>
      <c r="H83" s="2"/>
      <c r="I83" s="2"/>
      <c r="J83" s="2"/>
      <c r="K83" s="2"/>
      <c r="L83" s="12"/>
      <c r="M83" s="12"/>
      <c r="N83" s="2"/>
      <c r="O83" s="2"/>
      <c r="P83" s="2"/>
      <c r="Q83" s="2"/>
      <c r="R83" s="33"/>
    </row>
    <row r="84" spans="2:18" x14ac:dyDescent="0.2">
      <c r="B84" s="2"/>
      <c r="C84" s="2"/>
      <c r="D84" s="2"/>
      <c r="E84" s="22"/>
      <c r="F84" s="2"/>
      <c r="G84" s="2"/>
      <c r="H84" s="2"/>
      <c r="I84" s="2"/>
      <c r="J84" s="2"/>
      <c r="K84" s="2"/>
      <c r="L84" s="12"/>
      <c r="M84" s="12"/>
      <c r="N84" s="2"/>
      <c r="O84" s="2"/>
      <c r="P84" s="2"/>
      <c r="Q84" s="2"/>
      <c r="R84" s="33"/>
    </row>
    <row r="85" spans="2:18" x14ac:dyDescent="0.2">
      <c r="B85" s="2"/>
      <c r="C85" s="2"/>
      <c r="D85" s="2"/>
      <c r="E85" s="22"/>
      <c r="F85" s="2"/>
      <c r="G85" s="2"/>
      <c r="H85" s="2"/>
      <c r="I85" s="2"/>
      <c r="J85" s="2"/>
      <c r="K85" s="2"/>
      <c r="L85" s="12"/>
      <c r="M85" s="12"/>
      <c r="N85" s="2"/>
      <c r="O85" s="2"/>
      <c r="P85" s="2"/>
      <c r="Q85" s="2"/>
      <c r="R85" s="33"/>
    </row>
    <row r="86" spans="2:18" x14ac:dyDescent="0.2">
      <c r="B86" s="2"/>
      <c r="C86" s="2"/>
      <c r="D86" s="2"/>
      <c r="E86" s="22"/>
      <c r="F86" s="2"/>
      <c r="G86" s="2"/>
      <c r="H86" s="2"/>
      <c r="I86" s="2"/>
      <c r="J86" s="2"/>
      <c r="K86" s="2"/>
      <c r="L86" s="12"/>
      <c r="M86" s="12"/>
      <c r="N86" s="2"/>
      <c r="O86" s="2"/>
      <c r="P86" s="2"/>
      <c r="Q86" s="2"/>
      <c r="R86" s="33"/>
    </row>
    <row r="87" spans="2:18" x14ac:dyDescent="0.2">
      <c r="B87" s="2"/>
      <c r="C87" s="2"/>
      <c r="D87" s="2"/>
      <c r="E87" s="22"/>
      <c r="F87" s="2"/>
      <c r="G87" s="2"/>
      <c r="H87" s="2"/>
      <c r="I87" s="2"/>
      <c r="J87" s="2"/>
      <c r="K87" s="2"/>
      <c r="L87" s="12"/>
      <c r="M87" s="12"/>
      <c r="N87" s="2"/>
      <c r="O87" s="2"/>
      <c r="P87" s="2"/>
      <c r="Q87" s="2"/>
      <c r="R87" s="33"/>
    </row>
    <row r="88" spans="2:18" x14ac:dyDescent="0.2">
      <c r="B88" s="2"/>
      <c r="C88" s="2"/>
      <c r="D88" s="2"/>
      <c r="E88" s="22"/>
      <c r="F88" s="2"/>
      <c r="G88" s="2"/>
      <c r="H88" s="2"/>
      <c r="I88" s="2"/>
      <c r="J88" s="2"/>
      <c r="K88" s="2"/>
      <c r="L88" s="12"/>
      <c r="M88" s="12"/>
      <c r="N88" s="2"/>
      <c r="O88" s="2"/>
      <c r="P88" s="2"/>
      <c r="Q88" s="2"/>
      <c r="R88" s="33"/>
    </row>
    <row r="89" spans="2:18" x14ac:dyDescent="0.2">
      <c r="B89" s="2"/>
      <c r="C89" s="2"/>
      <c r="D89" s="2"/>
      <c r="E89" s="22"/>
      <c r="F89" s="2"/>
      <c r="G89" s="2"/>
      <c r="H89" s="2"/>
      <c r="I89" s="2"/>
      <c r="J89" s="2"/>
      <c r="K89" s="2"/>
      <c r="L89" s="12"/>
      <c r="M89" s="12"/>
      <c r="N89" s="2"/>
      <c r="O89" s="2"/>
      <c r="P89" s="2"/>
      <c r="Q89" s="2"/>
      <c r="R89" s="33"/>
    </row>
    <row r="90" spans="2:18" x14ac:dyDescent="0.2">
      <c r="B90" s="2"/>
      <c r="C90" s="2"/>
      <c r="D90" s="2"/>
      <c r="E90" s="22"/>
      <c r="F90" s="2"/>
      <c r="G90" s="2"/>
      <c r="H90" s="2"/>
      <c r="I90" s="2"/>
      <c r="J90" s="2"/>
      <c r="K90" s="2"/>
      <c r="L90" s="12"/>
      <c r="M90" s="12"/>
      <c r="N90" s="2"/>
      <c r="O90" s="2"/>
      <c r="P90" s="2"/>
      <c r="Q90" s="2"/>
      <c r="R90" s="33"/>
    </row>
    <row r="91" spans="2:18" x14ac:dyDescent="0.2">
      <c r="B91" s="2"/>
      <c r="C91" s="2"/>
      <c r="D91" s="2"/>
      <c r="E91" s="22"/>
      <c r="F91" s="2"/>
      <c r="G91" s="2"/>
      <c r="H91" s="2"/>
      <c r="I91" s="2"/>
      <c r="J91" s="2"/>
      <c r="K91" s="2"/>
      <c r="L91" s="12"/>
      <c r="M91" s="12"/>
      <c r="N91" s="2"/>
      <c r="O91" s="2"/>
      <c r="P91" s="2"/>
      <c r="Q91" s="2"/>
      <c r="R91" s="33"/>
    </row>
    <row r="92" spans="2:18" x14ac:dyDescent="0.2">
      <c r="B92" s="2"/>
      <c r="C92" s="2"/>
      <c r="D92" s="2"/>
      <c r="E92" s="22"/>
      <c r="F92" s="2"/>
      <c r="G92" s="2"/>
      <c r="H92" s="2"/>
      <c r="I92" s="2"/>
      <c r="J92" s="2"/>
      <c r="K92" s="2"/>
      <c r="L92" s="12"/>
      <c r="M92" s="12"/>
      <c r="N92" s="2"/>
      <c r="O92" s="2"/>
      <c r="P92" s="2"/>
      <c r="Q92" s="2"/>
      <c r="R92" s="33"/>
    </row>
    <row r="93" spans="2:18" x14ac:dyDescent="0.2">
      <c r="B93" s="2"/>
      <c r="C93" s="2"/>
      <c r="D93" s="2"/>
      <c r="E93" s="22"/>
      <c r="F93" s="2"/>
      <c r="G93" s="2"/>
      <c r="H93" s="2"/>
      <c r="I93" s="2"/>
      <c r="J93" s="2"/>
      <c r="K93" s="2"/>
      <c r="L93" s="12"/>
      <c r="M93" s="12"/>
      <c r="N93" s="2"/>
      <c r="O93" s="2"/>
      <c r="P93" s="2"/>
      <c r="Q93" s="2"/>
      <c r="R93" s="33"/>
    </row>
    <row r="94" spans="2:18" x14ac:dyDescent="0.2">
      <c r="B94" s="2"/>
      <c r="C94" s="2"/>
      <c r="D94" s="2"/>
      <c r="E94" s="22"/>
      <c r="F94" s="2"/>
      <c r="G94" s="2"/>
      <c r="H94" s="2"/>
      <c r="I94" s="2"/>
      <c r="J94" s="2"/>
      <c r="K94" s="2"/>
      <c r="L94" s="12"/>
      <c r="M94" s="12"/>
      <c r="N94" s="2"/>
      <c r="O94" s="2"/>
      <c r="P94" s="2"/>
      <c r="Q94" s="2"/>
      <c r="R94" s="33"/>
    </row>
    <row r="95" spans="2:18" x14ac:dyDescent="0.2">
      <c r="B95" s="2"/>
      <c r="C95" s="2"/>
      <c r="D95" s="2"/>
      <c r="E95" s="22"/>
      <c r="F95" s="2"/>
      <c r="G95" s="2"/>
      <c r="H95" s="2"/>
      <c r="I95" s="2"/>
      <c r="J95" s="2"/>
      <c r="K95" s="2"/>
      <c r="L95" s="12"/>
      <c r="M95" s="12"/>
      <c r="N95" s="2"/>
      <c r="O95" s="2"/>
      <c r="P95" s="2"/>
      <c r="Q95" s="2"/>
      <c r="R95" s="33"/>
    </row>
    <row r="96" spans="2:18" x14ac:dyDescent="0.2">
      <c r="B96" s="2"/>
      <c r="C96" s="2"/>
      <c r="D96" s="2"/>
      <c r="E96" s="22"/>
      <c r="F96" s="2"/>
      <c r="G96" s="2"/>
      <c r="H96" s="2"/>
      <c r="I96" s="2"/>
      <c r="J96" s="2"/>
      <c r="K96" s="2"/>
      <c r="L96" s="12"/>
      <c r="M96" s="12"/>
      <c r="N96" s="2"/>
      <c r="O96" s="2"/>
      <c r="P96" s="2"/>
      <c r="Q96" s="2"/>
      <c r="R96" s="33"/>
    </row>
    <row r="97" spans="2:18" x14ac:dyDescent="0.2">
      <c r="B97" s="2"/>
      <c r="C97" s="2"/>
      <c r="D97" s="2"/>
      <c r="E97" s="22"/>
      <c r="F97" s="2"/>
      <c r="G97" s="2"/>
      <c r="H97" s="2"/>
      <c r="I97" s="2"/>
      <c r="J97" s="2"/>
      <c r="K97" s="2"/>
      <c r="L97" s="12"/>
      <c r="M97" s="12"/>
      <c r="N97" s="2"/>
      <c r="O97" s="2"/>
      <c r="P97" s="2"/>
      <c r="Q97" s="2"/>
      <c r="R97" s="33"/>
    </row>
    <row r="98" spans="2:18" x14ac:dyDescent="0.2">
      <c r="B98" s="2"/>
      <c r="C98" s="2"/>
      <c r="D98" s="2"/>
      <c r="E98" s="22"/>
      <c r="F98" s="2"/>
      <c r="G98" s="2"/>
      <c r="H98" s="2"/>
      <c r="I98" s="2"/>
      <c r="J98" s="2"/>
      <c r="K98" s="2"/>
      <c r="L98" s="12"/>
      <c r="M98" s="12"/>
      <c r="N98" s="2"/>
      <c r="O98" s="2"/>
      <c r="P98" s="2"/>
      <c r="Q98" s="2"/>
      <c r="R98" s="33"/>
    </row>
    <row r="99" spans="2:18" x14ac:dyDescent="0.2">
      <c r="B99" s="2"/>
      <c r="C99" s="2"/>
      <c r="D99" s="2"/>
      <c r="E99" s="22"/>
      <c r="F99" s="2"/>
      <c r="G99" s="2"/>
      <c r="H99" s="2"/>
      <c r="I99" s="2"/>
      <c r="J99" s="2"/>
      <c r="K99" s="2"/>
      <c r="L99" s="12"/>
      <c r="M99" s="12"/>
      <c r="N99" s="2"/>
      <c r="O99" s="2"/>
      <c r="P99" s="2"/>
      <c r="Q99" s="2"/>
      <c r="R99" s="33"/>
    </row>
    <row r="100" spans="2:18" x14ac:dyDescent="0.2">
      <c r="B100" s="2"/>
      <c r="C100" s="2"/>
      <c r="D100" s="2"/>
      <c r="E100" s="22"/>
      <c r="F100" s="2"/>
      <c r="G100" s="2"/>
      <c r="H100" s="2"/>
      <c r="I100" s="2"/>
      <c r="J100" s="2"/>
      <c r="K100" s="2"/>
      <c r="L100" s="12"/>
      <c r="M100" s="12"/>
      <c r="N100" s="2"/>
      <c r="O100" s="2"/>
      <c r="P100" s="2"/>
      <c r="Q100" s="2"/>
      <c r="R100" s="33"/>
    </row>
    <row r="101" spans="2:18" x14ac:dyDescent="0.2">
      <c r="B101" s="2"/>
      <c r="C101" s="2"/>
      <c r="D101" s="2"/>
      <c r="E101" s="22"/>
      <c r="F101" s="2"/>
      <c r="G101" s="2"/>
      <c r="H101" s="2"/>
      <c r="I101" s="2"/>
      <c r="J101" s="2"/>
      <c r="K101" s="2"/>
      <c r="L101" s="12"/>
      <c r="M101" s="12"/>
      <c r="N101" s="2"/>
      <c r="O101" s="2"/>
      <c r="P101" s="2"/>
      <c r="Q101" s="2"/>
      <c r="R101" s="33"/>
    </row>
    <row r="102" spans="2:18" x14ac:dyDescent="0.2">
      <c r="B102" s="2"/>
      <c r="C102" s="2"/>
      <c r="D102" s="2"/>
      <c r="E102" s="22"/>
      <c r="F102" s="2"/>
      <c r="G102" s="2"/>
      <c r="H102" s="2"/>
      <c r="I102" s="2"/>
      <c r="J102" s="2"/>
      <c r="K102" s="2"/>
      <c r="L102" s="12"/>
      <c r="M102" s="12"/>
      <c r="N102" s="2"/>
      <c r="O102" s="2"/>
      <c r="P102" s="2"/>
      <c r="Q102" s="2"/>
      <c r="R102" s="33"/>
    </row>
    <row r="103" spans="2:18" x14ac:dyDescent="0.2">
      <c r="B103" s="2"/>
      <c r="C103" s="2"/>
      <c r="D103" s="2"/>
      <c r="E103" s="22"/>
      <c r="F103" s="2"/>
      <c r="G103" s="2"/>
      <c r="H103" s="2"/>
      <c r="I103" s="2"/>
      <c r="J103" s="2"/>
      <c r="K103" s="2"/>
      <c r="L103" s="12"/>
      <c r="M103" s="12"/>
      <c r="N103" s="2"/>
      <c r="O103" s="2"/>
      <c r="P103" s="2"/>
      <c r="Q103" s="2"/>
      <c r="R103" s="33"/>
    </row>
    <row r="104" spans="2:18" x14ac:dyDescent="0.2">
      <c r="B104" s="2"/>
      <c r="C104" s="2"/>
      <c r="D104" s="2"/>
      <c r="E104" s="22"/>
      <c r="F104" s="2"/>
      <c r="G104" s="2"/>
      <c r="H104" s="2"/>
      <c r="I104" s="2"/>
      <c r="J104" s="2"/>
      <c r="K104" s="2"/>
      <c r="L104" s="12"/>
      <c r="M104" s="12"/>
      <c r="N104" s="2"/>
      <c r="O104" s="2"/>
      <c r="P104" s="2"/>
      <c r="Q104" s="2"/>
      <c r="R104" s="33"/>
    </row>
    <row r="105" spans="2:18" x14ac:dyDescent="0.2">
      <c r="B105" s="2"/>
      <c r="C105" s="2"/>
      <c r="D105" s="2"/>
      <c r="E105" s="22"/>
      <c r="F105" s="2"/>
      <c r="G105" s="2"/>
      <c r="H105" s="2"/>
      <c r="I105" s="2"/>
      <c r="J105" s="2"/>
      <c r="K105" s="2"/>
      <c r="L105" s="12"/>
      <c r="M105" s="12"/>
      <c r="N105" s="2"/>
      <c r="O105" s="2"/>
      <c r="P105" s="2"/>
      <c r="Q105" s="2"/>
      <c r="R105" s="33"/>
    </row>
    <row r="106" spans="2:18" x14ac:dyDescent="0.2">
      <c r="B106" s="2"/>
      <c r="C106" s="2"/>
      <c r="D106" s="2"/>
      <c r="E106" s="22"/>
      <c r="F106" s="2"/>
      <c r="G106" s="2"/>
      <c r="H106" s="2"/>
      <c r="I106" s="2"/>
      <c r="J106" s="2"/>
      <c r="K106" s="2"/>
      <c r="L106" s="12"/>
      <c r="M106" s="12"/>
      <c r="N106" s="2"/>
      <c r="O106" s="2"/>
      <c r="P106" s="2"/>
      <c r="Q106" s="2"/>
      <c r="R106" s="33"/>
    </row>
    <row r="107" spans="2:18" x14ac:dyDescent="0.2">
      <c r="B107" s="2"/>
      <c r="C107" s="2"/>
      <c r="D107" s="2"/>
      <c r="E107" s="22"/>
      <c r="F107" s="2"/>
      <c r="G107" s="2"/>
      <c r="H107" s="2"/>
      <c r="I107" s="2"/>
      <c r="J107" s="2"/>
      <c r="K107" s="2"/>
      <c r="L107" s="12"/>
      <c r="M107" s="12"/>
      <c r="N107" s="2"/>
      <c r="O107" s="2"/>
      <c r="P107" s="2"/>
      <c r="Q107" s="2"/>
      <c r="R107" s="33"/>
    </row>
    <row r="108" spans="2:18" x14ac:dyDescent="0.2">
      <c r="B108" s="2"/>
      <c r="C108" s="2"/>
      <c r="D108" s="2"/>
      <c r="E108" s="22"/>
      <c r="F108" s="2"/>
      <c r="G108" s="2"/>
      <c r="H108" s="2"/>
      <c r="I108" s="2"/>
      <c r="J108" s="2"/>
      <c r="K108" s="2"/>
      <c r="L108" s="12"/>
      <c r="M108" s="12"/>
      <c r="N108" s="2"/>
      <c r="O108" s="2"/>
      <c r="P108" s="2"/>
      <c r="Q108" s="2"/>
      <c r="R108" s="33"/>
    </row>
    <row r="109" spans="2:18" x14ac:dyDescent="0.2">
      <c r="B109" s="2"/>
      <c r="C109" s="2"/>
      <c r="D109" s="2"/>
      <c r="E109" s="22"/>
      <c r="F109" s="2"/>
      <c r="G109" s="2"/>
      <c r="H109" s="2"/>
      <c r="I109" s="2"/>
      <c r="J109" s="2"/>
      <c r="K109" s="2"/>
      <c r="L109" s="12"/>
      <c r="M109" s="12"/>
      <c r="N109" s="2"/>
      <c r="O109" s="2"/>
      <c r="P109" s="2"/>
      <c r="Q109" s="2"/>
      <c r="R109" s="33"/>
    </row>
    <row r="110" spans="2:18" x14ac:dyDescent="0.2">
      <c r="B110" s="2"/>
      <c r="C110" s="2"/>
      <c r="D110" s="2"/>
      <c r="E110" s="22"/>
      <c r="F110" s="2"/>
      <c r="G110" s="2"/>
      <c r="H110" s="2"/>
      <c r="I110" s="2"/>
      <c r="J110" s="2"/>
      <c r="K110" s="2"/>
      <c r="L110" s="12"/>
      <c r="M110" s="12"/>
      <c r="N110" s="2"/>
      <c r="O110" s="2"/>
      <c r="P110" s="2"/>
      <c r="Q110" s="2"/>
      <c r="R110" s="33"/>
    </row>
    <row r="111" spans="2:18" x14ac:dyDescent="0.2">
      <c r="B111" s="2"/>
      <c r="C111" s="2"/>
      <c r="D111" s="2"/>
      <c r="E111" s="22"/>
      <c r="F111" s="2"/>
      <c r="G111" s="2"/>
      <c r="H111" s="2"/>
      <c r="I111" s="2"/>
      <c r="J111" s="2"/>
      <c r="K111" s="2"/>
      <c r="L111" s="12"/>
      <c r="M111" s="12"/>
      <c r="N111" s="2"/>
      <c r="O111" s="2"/>
      <c r="P111" s="2"/>
      <c r="Q111" s="2"/>
      <c r="R111" s="33"/>
    </row>
    <row r="112" spans="2:18" x14ac:dyDescent="0.2">
      <c r="B112" s="2"/>
      <c r="C112" s="2"/>
      <c r="D112" s="2"/>
      <c r="E112" s="22"/>
      <c r="F112" s="2"/>
      <c r="G112" s="2"/>
      <c r="H112" s="2"/>
      <c r="I112" s="2"/>
      <c r="J112" s="2"/>
      <c r="K112" s="2"/>
      <c r="L112" s="12"/>
      <c r="M112" s="12"/>
      <c r="N112" s="2"/>
      <c r="O112" s="2"/>
      <c r="P112" s="2"/>
      <c r="Q112" s="2"/>
      <c r="R112" s="33"/>
    </row>
    <row r="113" spans="2:18" x14ac:dyDescent="0.2">
      <c r="B113" s="2"/>
      <c r="C113" s="2"/>
      <c r="D113" s="2"/>
      <c r="E113" s="22"/>
      <c r="F113" s="2"/>
      <c r="G113" s="2"/>
      <c r="H113" s="2"/>
      <c r="I113" s="2"/>
      <c r="J113" s="2"/>
      <c r="K113" s="2"/>
      <c r="L113" s="12"/>
      <c r="M113" s="12"/>
      <c r="N113" s="2"/>
      <c r="O113" s="2"/>
      <c r="P113" s="2"/>
      <c r="Q113" s="2"/>
      <c r="R113" s="33"/>
    </row>
    <row r="114" spans="2:18" x14ac:dyDescent="0.2">
      <c r="B114" s="2"/>
      <c r="C114" s="2"/>
      <c r="D114" s="2"/>
      <c r="E114" s="22"/>
      <c r="F114" s="2"/>
      <c r="G114" s="2"/>
      <c r="H114" s="2"/>
      <c r="I114" s="2"/>
      <c r="J114" s="2"/>
      <c r="K114" s="2"/>
      <c r="L114" s="12"/>
      <c r="M114" s="12"/>
      <c r="N114" s="2"/>
      <c r="O114" s="2"/>
      <c r="P114" s="2"/>
      <c r="Q114" s="2"/>
      <c r="R114" s="33"/>
    </row>
    <row r="115" spans="2:18" x14ac:dyDescent="0.2">
      <c r="B115" s="2"/>
      <c r="C115" s="2"/>
      <c r="D115" s="2"/>
      <c r="E115" s="22"/>
      <c r="F115" s="2"/>
      <c r="G115" s="2"/>
      <c r="H115" s="2"/>
      <c r="I115" s="2"/>
      <c r="J115" s="2"/>
      <c r="K115" s="2"/>
      <c r="L115" s="12"/>
      <c r="M115" s="12"/>
      <c r="N115" s="2"/>
      <c r="O115" s="2"/>
      <c r="P115" s="2"/>
      <c r="Q115" s="2"/>
      <c r="R115" s="33"/>
    </row>
    <row r="116" spans="2:18" x14ac:dyDescent="0.2">
      <c r="B116" s="2"/>
      <c r="C116" s="2"/>
      <c r="D116" s="2"/>
      <c r="E116" s="22"/>
      <c r="F116" s="2"/>
      <c r="G116" s="2"/>
      <c r="H116" s="2"/>
      <c r="I116" s="2"/>
      <c r="J116" s="2"/>
      <c r="K116" s="2"/>
      <c r="L116" s="12"/>
      <c r="M116" s="12"/>
      <c r="N116" s="2"/>
      <c r="O116" s="2"/>
      <c r="P116" s="2"/>
      <c r="Q116" s="2"/>
      <c r="R116" s="33"/>
    </row>
    <row r="117" spans="2:18" x14ac:dyDescent="0.2">
      <c r="B117" s="2"/>
      <c r="C117" s="2"/>
      <c r="D117" s="2"/>
      <c r="E117" s="22"/>
      <c r="F117" s="2"/>
      <c r="G117" s="2"/>
      <c r="H117" s="2"/>
      <c r="I117" s="2"/>
      <c r="J117" s="2"/>
      <c r="K117" s="2"/>
      <c r="L117" s="12"/>
      <c r="M117" s="12"/>
      <c r="N117" s="2"/>
      <c r="O117" s="2"/>
      <c r="P117" s="2"/>
      <c r="Q117" s="2"/>
      <c r="R117" s="33"/>
    </row>
    <row r="118" spans="2:18" x14ac:dyDescent="0.2">
      <c r="B118" s="2"/>
      <c r="C118" s="2"/>
      <c r="D118" s="2"/>
      <c r="E118" s="22"/>
      <c r="F118" s="2"/>
      <c r="G118" s="2"/>
      <c r="H118" s="2"/>
      <c r="I118" s="2"/>
      <c r="J118" s="2"/>
      <c r="K118" s="2"/>
      <c r="L118" s="12"/>
      <c r="M118" s="12"/>
      <c r="N118" s="2"/>
      <c r="O118" s="2"/>
      <c r="P118" s="2"/>
      <c r="Q118" s="2"/>
      <c r="R118" s="33"/>
    </row>
    <row r="119" spans="2:18" x14ac:dyDescent="0.2">
      <c r="B119" s="2"/>
      <c r="C119" s="2"/>
      <c r="D119" s="2"/>
      <c r="E119" s="22"/>
      <c r="F119" s="2"/>
      <c r="G119" s="2"/>
      <c r="H119" s="2"/>
      <c r="I119" s="2"/>
      <c r="J119" s="2"/>
      <c r="K119" s="2"/>
      <c r="L119" s="12"/>
      <c r="M119" s="12"/>
      <c r="N119" s="2"/>
      <c r="O119" s="2"/>
      <c r="P119" s="2"/>
      <c r="Q119" s="2"/>
      <c r="R119" s="33"/>
    </row>
    <row r="120" spans="2:18" x14ac:dyDescent="0.2">
      <c r="B120" s="2"/>
      <c r="C120" s="2"/>
      <c r="D120" s="2"/>
      <c r="E120" s="22"/>
      <c r="F120" s="2"/>
      <c r="G120" s="2"/>
      <c r="H120" s="2"/>
      <c r="I120" s="2"/>
      <c r="J120" s="2"/>
      <c r="K120" s="2"/>
      <c r="L120" s="12"/>
      <c r="M120" s="12"/>
      <c r="N120" s="2"/>
      <c r="O120" s="2"/>
      <c r="P120" s="2"/>
      <c r="Q120" s="2"/>
      <c r="R120" s="33"/>
    </row>
    <row r="121" spans="2:18" x14ac:dyDescent="0.2">
      <c r="B121" s="2"/>
      <c r="C121" s="2"/>
      <c r="D121" s="2"/>
      <c r="E121" s="22"/>
      <c r="F121" s="2"/>
      <c r="G121" s="2"/>
      <c r="H121" s="2"/>
      <c r="I121" s="2"/>
      <c r="J121" s="2"/>
      <c r="K121" s="2"/>
      <c r="L121" s="12"/>
      <c r="M121" s="12"/>
      <c r="N121" s="2"/>
      <c r="O121" s="2"/>
      <c r="P121" s="2"/>
      <c r="Q121" s="2"/>
      <c r="R121" s="33"/>
    </row>
    <row r="122" spans="2:18" x14ac:dyDescent="0.2">
      <c r="B122" s="2"/>
      <c r="C122" s="2"/>
      <c r="D122" s="2"/>
      <c r="E122" s="22"/>
      <c r="F122" s="2"/>
      <c r="G122" s="2"/>
      <c r="H122" s="2"/>
      <c r="I122" s="2"/>
      <c r="J122" s="2"/>
      <c r="K122" s="2"/>
      <c r="L122" s="12"/>
      <c r="M122" s="12"/>
      <c r="N122" s="2"/>
      <c r="O122" s="2"/>
      <c r="P122" s="2"/>
      <c r="Q122" s="2"/>
      <c r="R122" s="33"/>
    </row>
    <row r="123" spans="2:18" x14ac:dyDescent="0.2">
      <c r="B123" s="2"/>
      <c r="C123" s="2"/>
      <c r="D123" s="2"/>
      <c r="E123" s="22"/>
      <c r="F123" s="2"/>
      <c r="G123" s="2"/>
      <c r="H123" s="2"/>
      <c r="I123" s="2"/>
      <c r="J123" s="2"/>
      <c r="K123" s="2"/>
      <c r="L123" s="12"/>
      <c r="M123" s="12"/>
      <c r="N123" s="2"/>
      <c r="O123" s="2"/>
      <c r="P123" s="2"/>
      <c r="Q123" s="2"/>
      <c r="R123" s="33"/>
    </row>
    <row r="124" spans="2:18" x14ac:dyDescent="0.2">
      <c r="B124" s="2"/>
      <c r="C124" s="2"/>
      <c r="D124" s="2"/>
      <c r="E124" s="22"/>
      <c r="F124" s="2"/>
      <c r="G124" s="2"/>
      <c r="H124" s="2"/>
      <c r="I124" s="2"/>
      <c r="J124" s="2"/>
      <c r="K124" s="2"/>
      <c r="L124" s="12"/>
      <c r="M124" s="12"/>
      <c r="N124" s="2"/>
      <c r="O124" s="2"/>
      <c r="P124" s="2"/>
      <c r="Q124" s="2"/>
      <c r="R124" s="33"/>
    </row>
    <row r="125" spans="2:18" x14ac:dyDescent="0.2">
      <c r="B125" s="2"/>
      <c r="C125" s="2"/>
      <c r="D125" s="2"/>
      <c r="E125" s="22"/>
      <c r="F125" s="2"/>
      <c r="G125" s="2"/>
      <c r="H125" s="2"/>
      <c r="I125" s="2"/>
      <c r="J125" s="2"/>
      <c r="K125" s="2"/>
      <c r="L125" s="12"/>
      <c r="M125" s="12"/>
      <c r="N125" s="2"/>
      <c r="O125" s="2"/>
      <c r="P125" s="2"/>
      <c r="Q125" s="2"/>
      <c r="R125" s="33"/>
    </row>
    <row r="126" spans="2:18" x14ac:dyDescent="0.2">
      <c r="B126" s="2"/>
      <c r="C126" s="2"/>
      <c r="D126" s="2"/>
      <c r="E126" s="22"/>
      <c r="F126" s="2"/>
      <c r="G126" s="2"/>
      <c r="H126" s="2"/>
      <c r="I126" s="2"/>
      <c r="J126" s="2"/>
      <c r="K126" s="2"/>
      <c r="L126" s="12"/>
      <c r="M126" s="12"/>
      <c r="N126" s="2"/>
      <c r="O126" s="2"/>
      <c r="P126" s="2"/>
      <c r="Q126" s="2"/>
      <c r="R126" s="33"/>
    </row>
    <row r="127" spans="2:18" x14ac:dyDescent="0.2">
      <c r="B127" s="2"/>
      <c r="C127" s="2"/>
      <c r="D127" s="2"/>
      <c r="E127" s="22"/>
      <c r="F127" s="2"/>
      <c r="G127" s="2"/>
      <c r="H127" s="2"/>
      <c r="I127" s="2"/>
      <c r="J127" s="2"/>
      <c r="K127" s="2"/>
      <c r="L127" s="12"/>
      <c r="M127" s="12"/>
      <c r="N127" s="2"/>
      <c r="O127" s="2"/>
      <c r="P127" s="2"/>
      <c r="Q127" s="2"/>
      <c r="R127" s="33"/>
    </row>
    <row r="128" spans="2:18" x14ac:dyDescent="0.2">
      <c r="B128" s="2"/>
      <c r="C128" s="2"/>
      <c r="D128" s="2"/>
      <c r="E128" s="22"/>
      <c r="F128" s="2"/>
      <c r="G128" s="2"/>
      <c r="H128" s="2"/>
      <c r="I128" s="2"/>
      <c r="J128" s="2"/>
      <c r="K128" s="2"/>
      <c r="L128" s="12"/>
      <c r="M128" s="12"/>
      <c r="N128" s="2"/>
      <c r="O128" s="2"/>
      <c r="P128" s="2"/>
      <c r="Q128" s="2"/>
      <c r="R128" s="33"/>
    </row>
    <row r="129" spans="2:18" x14ac:dyDescent="0.2">
      <c r="B129" s="2"/>
      <c r="C129" s="2"/>
      <c r="D129" s="2"/>
      <c r="E129" s="22"/>
      <c r="F129" s="2"/>
      <c r="G129" s="2"/>
      <c r="H129" s="2"/>
      <c r="I129" s="2"/>
      <c r="J129" s="2"/>
      <c r="K129" s="2"/>
      <c r="L129" s="12"/>
      <c r="M129" s="12"/>
      <c r="N129" s="2"/>
      <c r="O129" s="2"/>
      <c r="P129" s="2"/>
      <c r="Q129" s="2"/>
      <c r="R129" s="33"/>
    </row>
    <row r="130" spans="2:18" x14ac:dyDescent="0.2">
      <c r="B130" s="2"/>
      <c r="C130" s="2"/>
      <c r="D130" s="2"/>
      <c r="E130" s="22"/>
      <c r="F130" s="2"/>
      <c r="G130" s="2"/>
      <c r="H130" s="2"/>
      <c r="I130" s="2"/>
      <c r="J130" s="2"/>
      <c r="K130" s="2"/>
      <c r="L130" s="12"/>
      <c r="M130" s="12"/>
      <c r="N130" s="2"/>
      <c r="O130" s="2"/>
      <c r="P130" s="2"/>
      <c r="Q130" s="2"/>
      <c r="R130" s="33"/>
    </row>
    <row r="131" spans="2:18" x14ac:dyDescent="0.2">
      <c r="B131" s="2"/>
      <c r="C131" s="2"/>
      <c r="D131" s="2"/>
      <c r="E131" s="22"/>
      <c r="F131" s="2"/>
      <c r="G131" s="2"/>
      <c r="H131" s="2"/>
      <c r="I131" s="2"/>
      <c r="J131" s="2"/>
      <c r="K131" s="2"/>
      <c r="L131" s="12"/>
      <c r="M131" s="12"/>
      <c r="N131" s="2"/>
      <c r="O131" s="2"/>
      <c r="P131" s="2"/>
      <c r="Q131" s="2"/>
      <c r="R131" s="33"/>
    </row>
    <row r="132" spans="2:18" x14ac:dyDescent="0.2">
      <c r="B132" s="2"/>
      <c r="C132" s="2"/>
      <c r="D132" s="2"/>
      <c r="E132" s="22"/>
      <c r="F132" s="2"/>
      <c r="G132" s="2"/>
      <c r="H132" s="2"/>
      <c r="I132" s="2"/>
      <c r="J132" s="2"/>
      <c r="K132" s="2"/>
      <c r="L132" s="12"/>
      <c r="M132" s="12"/>
      <c r="N132" s="2"/>
      <c r="O132" s="2"/>
      <c r="P132" s="2"/>
      <c r="Q132" s="2"/>
      <c r="R132" s="33"/>
    </row>
    <row r="133" spans="2:18" x14ac:dyDescent="0.2">
      <c r="B133" s="2"/>
      <c r="C133" s="2"/>
      <c r="D133" s="2"/>
      <c r="E133" s="22"/>
      <c r="F133" s="2"/>
      <c r="G133" s="2"/>
      <c r="H133" s="2"/>
      <c r="I133" s="2"/>
      <c r="J133" s="2"/>
      <c r="K133" s="2"/>
      <c r="L133" s="12"/>
      <c r="M133" s="12"/>
      <c r="N133" s="2"/>
      <c r="O133" s="2"/>
      <c r="P133" s="2"/>
      <c r="Q133" s="2"/>
      <c r="R133" s="33"/>
    </row>
    <row r="134" spans="2:18" x14ac:dyDescent="0.2">
      <c r="B134" s="2"/>
      <c r="C134" s="2"/>
      <c r="D134" s="2"/>
      <c r="E134" s="22"/>
      <c r="F134" s="2"/>
      <c r="G134" s="2"/>
      <c r="H134" s="2"/>
      <c r="I134" s="2"/>
      <c r="J134" s="2"/>
      <c r="K134" s="2"/>
      <c r="L134" s="12"/>
      <c r="M134" s="12"/>
      <c r="N134" s="2"/>
      <c r="O134" s="2"/>
      <c r="P134" s="2"/>
      <c r="Q134" s="2"/>
      <c r="R134" s="33"/>
    </row>
    <row r="135" spans="2:18" x14ac:dyDescent="0.2">
      <c r="B135" s="2"/>
      <c r="C135" s="2"/>
      <c r="D135" s="2"/>
      <c r="E135" s="22"/>
      <c r="F135" s="2"/>
      <c r="G135" s="2"/>
      <c r="H135" s="2"/>
      <c r="I135" s="2"/>
      <c r="J135" s="2"/>
      <c r="K135" s="2"/>
      <c r="L135" s="12"/>
      <c r="M135" s="12"/>
      <c r="N135" s="2"/>
      <c r="O135" s="2"/>
      <c r="P135" s="2"/>
      <c r="Q135" s="2"/>
      <c r="R135" s="33"/>
    </row>
    <row r="136" spans="2:18" x14ac:dyDescent="0.2">
      <c r="B136" s="2"/>
      <c r="C136" s="2"/>
      <c r="D136" s="2"/>
      <c r="E136" s="22"/>
      <c r="F136" s="2"/>
      <c r="G136" s="2"/>
      <c r="H136" s="2"/>
      <c r="I136" s="2"/>
      <c r="J136" s="2"/>
      <c r="K136" s="2"/>
      <c r="L136" s="12"/>
      <c r="M136" s="12"/>
      <c r="N136" s="2"/>
      <c r="O136" s="2"/>
      <c r="P136" s="2"/>
      <c r="Q136" s="2"/>
      <c r="R136" s="33"/>
    </row>
    <row r="137" spans="2:18" x14ac:dyDescent="0.2">
      <c r="B137" s="2"/>
      <c r="C137" s="2"/>
      <c r="D137" s="2"/>
      <c r="E137" s="22"/>
      <c r="F137" s="2"/>
      <c r="G137" s="2"/>
      <c r="H137" s="2"/>
      <c r="I137" s="2"/>
      <c r="J137" s="2"/>
      <c r="K137" s="2"/>
      <c r="L137" s="12"/>
      <c r="M137" s="12"/>
      <c r="N137" s="2"/>
      <c r="O137" s="2"/>
      <c r="P137" s="2"/>
      <c r="Q137" s="2"/>
      <c r="R137" s="33"/>
    </row>
    <row r="138" spans="2:18" x14ac:dyDescent="0.2">
      <c r="B138" s="2"/>
      <c r="C138" s="2"/>
      <c r="D138" s="2"/>
      <c r="E138" s="22"/>
      <c r="F138" s="2"/>
      <c r="G138" s="2"/>
      <c r="H138" s="2"/>
      <c r="I138" s="2"/>
      <c r="J138" s="2"/>
      <c r="K138" s="2"/>
      <c r="L138" s="12"/>
      <c r="M138" s="12"/>
      <c r="N138" s="2"/>
      <c r="O138" s="2"/>
      <c r="P138" s="2"/>
      <c r="Q138" s="2"/>
      <c r="R138" s="33"/>
    </row>
    <row r="139" spans="2:18" x14ac:dyDescent="0.2">
      <c r="B139" s="2"/>
      <c r="C139" s="2"/>
      <c r="D139" s="2"/>
      <c r="E139" s="22"/>
      <c r="F139" s="2"/>
      <c r="G139" s="2"/>
      <c r="H139" s="2"/>
      <c r="I139" s="2"/>
      <c r="J139" s="2"/>
      <c r="K139" s="2"/>
      <c r="L139" s="12"/>
      <c r="M139" s="12"/>
      <c r="N139" s="2"/>
      <c r="O139" s="2"/>
      <c r="P139" s="2"/>
      <c r="Q139" s="2"/>
      <c r="R139" s="33"/>
    </row>
    <row r="140" spans="2:18" x14ac:dyDescent="0.2">
      <c r="B140" s="2"/>
      <c r="C140" s="2"/>
      <c r="D140" s="2"/>
      <c r="E140" s="22"/>
      <c r="F140" s="2"/>
      <c r="G140" s="2"/>
      <c r="H140" s="2"/>
      <c r="I140" s="2"/>
      <c r="J140" s="2"/>
      <c r="K140" s="2"/>
      <c r="L140" s="12"/>
      <c r="M140" s="12"/>
      <c r="N140" s="2"/>
      <c r="O140" s="2"/>
      <c r="P140" s="2"/>
      <c r="Q140" s="2"/>
      <c r="R140" s="33"/>
    </row>
    <row r="141" spans="2:18" x14ac:dyDescent="0.2">
      <c r="B141" s="2"/>
      <c r="C141" s="2"/>
      <c r="D141" s="2"/>
      <c r="E141" s="22"/>
      <c r="F141" s="2"/>
      <c r="G141" s="2"/>
      <c r="H141" s="2"/>
      <c r="I141" s="2"/>
      <c r="J141" s="2"/>
      <c r="K141" s="2"/>
      <c r="L141" s="12"/>
      <c r="M141" s="12"/>
      <c r="N141" s="2"/>
      <c r="O141" s="2"/>
      <c r="P141" s="2"/>
      <c r="Q141" s="2"/>
      <c r="R141" s="33"/>
    </row>
    <row r="142" spans="2:18" x14ac:dyDescent="0.2">
      <c r="B142" s="2"/>
      <c r="C142" s="2"/>
      <c r="D142" s="2"/>
      <c r="E142" s="22"/>
      <c r="F142" s="2"/>
      <c r="G142" s="2"/>
      <c r="H142" s="2"/>
      <c r="I142" s="2"/>
      <c r="J142" s="2"/>
      <c r="K142" s="2"/>
      <c r="L142" s="12"/>
      <c r="M142" s="12"/>
      <c r="N142" s="2"/>
      <c r="O142" s="2"/>
      <c r="P142" s="2"/>
      <c r="Q142" s="2"/>
      <c r="R142" s="33"/>
    </row>
    <row r="143" spans="2:18" x14ac:dyDescent="0.2">
      <c r="B143" s="2"/>
      <c r="C143" s="2"/>
      <c r="D143" s="2"/>
      <c r="E143" s="22"/>
      <c r="F143" s="2"/>
      <c r="G143" s="2"/>
      <c r="H143" s="2"/>
      <c r="I143" s="2"/>
      <c r="J143" s="2"/>
      <c r="K143" s="2"/>
      <c r="L143" s="12"/>
      <c r="M143" s="12"/>
      <c r="N143" s="2"/>
      <c r="O143" s="2"/>
      <c r="P143" s="2"/>
      <c r="Q143" s="2"/>
      <c r="R143" s="33"/>
    </row>
    <row r="144" spans="2:18" x14ac:dyDescent="0.2">
      <c r="B144" s="2"/>
      <c r="C144" s="2"/>
      <c r="D144" s="2"/>
      <c r="E144" s="22"/>
      <c r="F144" s="2"/>
      <c r="G144" s="2"/>
      <c r="H144" s="2"/>
      <c r="I144" s="2"/>
      <c r="J144" s="2"/>
      <c r="K144" s="2"/>
      <c r="L144" s="12"/>
      <c r="M144" s="12"/>
      <c r="N144" s="2"/>
      <c r="O144" s="2"/>
      <c r="P144" s="2"/>
      <c r="Q144" s="2"/>
      <c r="R144" s="33"/>
    </row>
    <row r="145" spans="2:18" x14ac:dyDescent="0.2">
      <c r="B145" s="2"/>
      <c r="C145" s="2"/>
      <c r="D145" s="2"/>
      <c r="E145" s="22"/>
      <c r="F145" s="2"/>
      <c r="G145" s="2"/>
      <c r="H145" s="2"/>
      <c r="I145" s="2"/>
      <c r="J145" s="2"/>
      <c r="K145" s="2"/>
      <c r="L145" s="12"/>
      <c r="M145" s="12"/>
      <c r="N145" s="2"/>
      <c r="O145" s="2"/>
      <c r="P145" s="2"/>
      <c r="Q145" s="2"/>
      <c r="R145" s="33"/>
    </row>
    <row r="146" spans="2:18" x14ac:dyDescent="0.2">
      <c r="B146" s="2"/>
      <c r="C146" s="2"/>
      <c r="D146" s="2"/>
      <c r="E146" s="22"/>
      <c r="F146" s="2"/>
      <c r="G146" s="2"/>
      <c r="H146" s="2"/>
      <c r="I146" s="2"/>
      <c r="J146" s="2"/>
      <c r="K146" s="2"/>
      <c r="L146" s="12"/>
      <c r="M146" s="12"/>
      <c r="N146" s="2"/>
      <c r="O146" s="2"/>
      <c r="P146" s="2"/>
      <c r="Q146" s="2"/>
      <c r="R146" s="33"/>
    </row>
    <row r="147" spans="2:18" x14ac:dyDescent="0.2">
      <c r="B147" s="2"/>
      <c r="C147" s="2"/>
      <c r="D147" s="2"/>
      <c r="E147" s="22"/>
      <c r="F147" s="2"/>
      <c r="G147" s="2"/>
      <c r="H147" s="2"/>
      <c r="I147" s="2"/>
      <c r="J147" s="2"/>
      <c r="K147" s="2"/>
      <c r="L147" s="12"/>
      <c r="M147" s="12"/>
      <c r="N147" s="2"/>
      <c r="O147" s="2"/>
      <c r="P147" s="2"/>
      <c r="Q147" s="2"/>
      <c r="R147" s="33"/>
    </row>
    <row r="148" spans="2:18" x14ac:dyDescent="0.2">
      <c r="B148" s="2"/>
      <c r="C148" s="2"/>
      <c r="D148" s="2"/>
      <c r="E148" s="22"/>
      <c r="F148" s="2"/>
      <c r="G148" s="2"/>
      <c r="H148" s="2"/>
      <c r="I148" s="2"/>
      <c r="J148" s="2"/>
      <c r="K148" s="2"/>
      <c r="L148" s="12"/>
      <c r="M148" s="12"/>
      <c r="N148" s="2"/>
      <c r="O148" s="2"/>
      <c r="P148" s="2"/>
      <c r="Q148" s="2"/>
      <c r="R148" s="33"/>
    </row>
    <row r="149" spans="2:18" x14ac:dyDescent="0.2">
      <c r="B149" s="2"/>
      <c r="C149" s="2"/>
      <c r="D149" s="2"/>
      <c r="E149" s="22"/>
      <c r="F149" s="2"/>
      <c r="G149" s="2"/>
      <c r="H149" s="2"/>
      <c r="I149" s="2"/>
      <c r="J149" s="2"/>
      <c r="K149" s="2"/>
      <c r="L149" s="12"/>
      <c r="M149" s="12"/>
      <c r="N149" s="2"/>
      <c r="O149" s="2"/>
      <c r="P149" s="2"/>
      <c r="Q149" s="2"/>
      <c r="R149" s="33"/>
    </row>
    <row r="150" spans="2:18" x14ac:dyDescent="0.2">
      <c r="B150" s="2"/>
      <c r="C150" s="2"/>
      <c r="D150" s="2"/>
      <c r="E150" s="22"/>
      <c r="F150" s="2"/>
      <c r="G150" s="2"/>
      <c r="H150" s="2"/>
      <c r="I150" s="2"/>
      <c r="J150" s="2"/>
      <c r="K150" s="2"/>
      <c r="L150" s="12"/>
      <c r="M150" s="12"/>
      <c r="N150" s="2"/>
      <c r="O150" s="2"/>
      <c r="P150" s="2"/>
      <c r="Q150" s="2"/>
      <c r="R150" s="33"/>
    </row>
    <row r="151" spans="2:18" x14ac:dyDescent="0.2">
      <c r="B151" s="2"/>
      <c r="C151" s="2"/>
      <c r="D151" s="2"/>
      <c r="E151" s="22"/>
      <c r="F151" s="2"/>
      <c r="G151" s="2"/>
      <c r="H151" s="2"/>
      <c r="I151" s="2"/>
      <c r="J151" s="2"/>
      <c r="K151" s="2"/>
      <c r="L151" s="12"/>
      <c r="M151" s="12"/>
      <c r="N151" s="2"/>
      <c r="O151" s="2"/>
      <c r="P151" s="2"/>
      <c r="Q151" s="2"/>
      <c r="R151" s="33"/>
    </row>
    <row r="152" spans="2:18" x14ac:dyDescent="0.2">
      <c r="B152" s="2"/>
      <c r="C152" s="2"/>
      <c r="D152" s="2"/>
      <c r="E152" s="22"/>
      <c r="F152" s="2"/>
      <c r="G152" s="2"/>
      <c r="H152" s="2"/>
      <c r="I152" s="2"/>
      <c r="J152" s="2"/>
      <c r="K152" s="2"/>
      <c r="L152" s="12"/>
      <c r="M152" s="12"/>
      <c r="N152" s="2"/>
      <c r="O152" s="2"/>
      <c r="P152" s="2"/>
      <c r="Q152" s="2"/>
      <c r="R152" s="33"/>
    </row>
    <row r="153" spans="2:18" x14ac:dyDescent="0.2">
      <c r="B153" s="2"/>
      <c r="C153" s="2"/>
      <c r="D153" s="2"/>
      <c r="E153" s="22"/>
      <c r="F153" s="2"/>
      <c r="G153" s="2"/>
      <c r="H153" s="2"/>
      <c r="I153" s="2"/>
      <c r="J153" s="2"/>
      <c r="K153" s="2"/>
      <c r="L153" s="12"/>
      <c r="M153" s="12"/>
      <c r="N153" s="2"/>
      <c r="O153" s="2"/>
      <c r="P153" s="2"/>
      <c r="Q153" s="2"/>
      <c r="R153" s="33"/>
    </row>
    <row r="154" spans="2:18" x14ac:dyDescent="0.2">
      <c r="B154" s="2"/>
      <c r="C154" s="2"/>
      <c r="D154" s="2"/>
      <c r="E154" s="22"/>
      <c r="F154" s="2"/>
      <c r="G154" s="2"/>
      <c r="H154" s="2"/>
      <c r="I154" s="2"/>
      <c r="J154" s="2"/>
      <c r="K154" s="2"/>
      <c r="L154" s="12"/>
      <c r="M154" s="12"/>
      <c r="N154" s="2"/>
      <c r="O154" s="2"/>
      <c r="P154" s="2"/>
      <c r="Q154" s="2"/>
      <c r="R154" s="33"/>
    </row>
    <row r="155" spans="2:18" x14ac:dyDescent="0.2">
      <c r="B155" s="2"/>
      <c r="C155" s="2"/>
      <c r="D155" s="2"/>
      <c r="E155" s="22"/>
      <c r="F155" s="2"/>
      <c r="G155" s="2"/>
      <c r="H155" s="2"/>
      <c r="I155" s="2"/>
      <c r="J155" s="2"/>
      <c r="K155" s="2"/>
      <c r="L155" s="12"/>
      <c r="M155" s="12"/>
      <c r="N155" s="2"/>
      <c r="O155" s="2"/>
      <c r="P155" s="2"/>
      <c r="Q155" s="2"/>
      <c r="R155" s="33"/>
    </row>
    <row r="156" spans="2:18" x14ac:dyDescent="0.2">
      <c r="B156" s="2"/>
      <c r="C156" s="2"/>
      <c r="D156" s="2"/>
      <c r="E156" s="22"/>
      <c r="F156" s="2"/>
      <c r="G156" s="2"/>
      <c r="H156" s="2"/>
      <c r="I156" s="2"/>
      <c r="J156" s="2"/>
      <c r="K156" s="2"/>
      <c r="L156" s="12"/>
      <c r="M156" s="12"/>
      <c r="N156" s="2"/>
      <c r="O156" s="2"/>
      <c r="P156" s="2"/>
      <c r="Q156" s="2"/>
      <c r="R156" s="33"/>
    </row>
    <row r="157" spans="2:18" x14ac:dyDescent="0.2">
      <c r="B157" s="2"/>
      <c r="C157" s="2"/>
      <c r="D157" s="2"/>
      <c r="E157" s="22"/>
      <c r="F157" s="2"/>
      <c r="G157" s="2"/>
      <c r="H157" s="2"/>
      <c r="I157" s="2"/>
      <c r="J157" s="2"/>
      <c r="K157" s="2"/>
      <c r="L157" s="12"/>
      <c r="M157" s="12"/>
      <c r="N157" s="2"/>
      <c r="O157" s="2"/>
      <c r="P157" s="2"/>
      <c r="Q157" s="2"/>
      <c r="R157" s="33"/>
    </row>
    <row r="158" spans="2:18" x14ac:dyDescent="0.2">
      <c r="B158" s="2"/>
      <c r="C158" s="2"/>
      <c r="D158" s="2"/>
      <c r="E158" s="22"/>
      <c r="F158" s="2"/>
      <c r="G158" s="2"/>
      <c r="H158" s="2"/>
      <c r="I158" s="2"/>
      <c r="J158" s="2"/>
      <c r="K158" s="2"/>
      <c r="L158" s="12"/>
      <c r="M158" s="12"/>
      <c r="N158" s="2"/>
      <c r="O158" s="2"/>
      <c r="P158" s="2"/>
      <c r="Q158" s="2"/>
      <c r="R158" s="33"/>
    </row>
    <row r="159" spans="2:18" x14ac:dyDescent="0.2">
      <c r="B159" s="2"/>
      <c r="C159" s="2"/>
      <c r="D159" s="2"/>
      <c r="E159" s="22"/>
      <c r="F159" s="2"/>
      <c r="G159" s="2"/>
      <c r="H159" s="2"/>
      <c r="I159" s="2"/>
      <c r="J159" s="2"/>
      <c r="K159" s="2"/>
      <c r="L159" s="12"/>
      <c r="M159" s="12"/>
      <c r="N159" s="2"/>
      <c r="O159" s="2"/>
      <c r="P159" s="2"/>
      <c r="Q159" s="2"/>
      <c r="R159" s="33"/>
    </row>
    <row r="160" spans="2:18" x14ac:dyDescent="0.2">
      <c r="B160" s="2"/>
      <c r="C160" s="2"/>
      <c r="D160" s="2"/>
      <c r="E160" s="22"/>
      <c r="F160" s="2"/>
      <c r="G160" s="2"/>
      <c r="H160" s="2"/>
      <c r="I160" s="2"/>
      <c r="J160" s="2"/>
      <c r="K160" s="2"/>
      <c r="L160" s="12"/>
      <c r="M160" s="12"/>
      <c r="N160" s="2"/>
      <c r="O160" s="2"/>
      <c r="P160" s="2"/>
      <c r="Q160" s="2"/>
      <c r="R160" s="33"/>
    </row>
    <row r="161" spans="2:18" x14ac:dyDescent="0.2">
      <c r="B161" s="2"/>
      <c r="C161" s="2"/>
      <c r="D161" s="2"/>
      <c r="E161" s="22"/>
      <c r="F161" s="2"/>
      <c r="G161" s="2"/>
      <c r="H161" s="2"/>
      <c r="I161" s="2"/>
      <c r="J161" s="2"/>
      <c r="K161" s="2"/>
      <c r="L161" s="12"/>
      <c r="M161" s="12"/>
      <c r="N161" s="2"/>
      <c r="O161" s="2"/>
      <c r="P161" s="2"/>
      <c r="Q161" s="2"/>
      <c r="R161" s="33"/>
    </row>
    <row r="162" spans="2:18" x14ac:dyDescent="0.2">
      <c r="B162" s="2"/>
      <c r="C162" s="2"/>
      <c r="D162" s="2"/>
      <c r="E162" s="22"/>
      <c r="F162" s="2"/>
      <c r="G162" s="2"/>
      <c r="H162" s="2"/>
      <c r="I162" s="2"/>
      <c r="J162" s="2"/>
      <c r="K162" s="2"/>
      <c r="L162" s="12"/>
      <c r="M162" s="12"/>
      <c r="N162" s="2"/>
      <c r="O162" s="2"/>
      <c r="P162" s="2"/>
      <c r="Q162" s="2"/>
      <c r="R162" s="33"/>
    </row>
    <row r="163" spans="2:18" x14ac:dyDescent="0.2">
      <c r="B163" s="2"/>
      <c r="C163" s="2"/>
      <c r="D163" s="2"/>
      <c r="E163" s="22"/>
      <c r="F163" s="2"/>
      <c r="G163" s="2"/>
      <c r="H163" s="2"/>
      <c r="I163" s="2"/>
      <c r="J163" s="2"/>
      <c r="K163" s="2"/>
      <c r="L163" s="12"/>
      <c r="M163" s="12"/>
      <c r="N163" s="2"/>
      <c r="O163" s="2"/>
      <c r="P163" s="2"/>
      <c r="Q163" s="2"/>
      <c r="R163" s="33"/>
    </row>
    <row r="164" spans="2:18" x14ac:dyDescent="0.2">
      <c r="B164" s="2"/>
      <c r="C164" s="2"/>
      <c r="D164" s="2"/>
      <c r="E164" s="22"/>
      <c r="F164" s="2"/>
      <c r="G164" s="2"/>
      <c r="H164" s="2"/>
      <c r="I164" s="2"/>
      <c r="J164" s="2"/>
      <c r="K164" s="2"/>
      <c r="L164" s="12"/>
      <c r="M164" s="12"/>
      <c r="N164" s="2"/>
      <c r="O164" s="2"/>
      <c r="P164" s="2"/>
      <c r="Q164" s="2"/>
      <c r="R164" s="33"/>
    </row>
    <row r="165" spans="2:18" x14ac:dyDescent="0.2">
      <c r="B165" s="2"/>
      <c r="C165" s="2"/>
      <c r="D165" s="2"/>
      <c r="E165" s="22"/>
      <c r="F165" s="2"/>
      <c r="G165" s="2"/>
      <c r="H165" s="2"/>
      <c r="I165" s="2"/>
      <c r="J165" s="2"/>
      <c r="K165" s="2"/>
      <c r="L165" s="12"/>
      <c r="M165" s="12"/>
      <c r="N165" s="2"/>
      <c r="O165" s="2"/>
      <c r="P165" s="2"/>
      <c r="Q165" s="2"/>
      <c r="R165" s="33"/>
    </row>
    <row r="166" spans="2:18" x14ac:dyDescent="0.2">
      <c r="B166" s="2"/>
      <c r="C166" s="2"/>
      <c r="D166" s="2"/>
      <c r="E166" s="22"/>
      <c r="F166" s="2"/>
      <c r="G166" s="2"/>
      <c r="H166" s="2"/>
      <c r="I166" s="2"/>
      <c r="J166" s="2"/>
      <c r="K166" s="2"/>
      <c r="L166" s="12"/>
      <c r="M166" s="12"/>
      <c r="N166" s="2"/>
      <c r="O166" s="2"/>
      <c r="P166" s="2"/>
      <c r="Q166" s="2"/>
      <c r="R166" s="33"/>
    </row>
    <row r="167" spans="2:18" x14ac:dyDescent="0.2">
      <c r="B167" s="2"/>
      <c r="C167" s="2"/>
      <c r="D167" s="2"/>
      <c r="E167" s="22"/>
      <c r="F167" s="2"/>
      <c r="G167" s="2"/>
      <c r="H167" s="2"/>
      <c r="I167" s="2"/>
      <c r="J167" s="2"/>
      <c r="K167" s="2"/>
      <c r="L167" s="12"/>
      <c r="M167" s="12"/>
      <c r="N167" s="2"/>
      <c r="O167" s="2"/>
      <c r="P167" s="2"/>
      <c r="Q167" s="2"/>
      <c r="R167" s="33"/>
    </row>
    <row r="168" spans="2:18" x14ac:dyDescent="0.2">
      <c r="B168" s="2"/>
      <c r="C168" s="2"/>
      <c r="D168" s="2"/>
      <c r="E168" s="22"/>
      <c r="F168" s="2"/>
      <c r="G168" s="2"/>
      <c r="H168" s="2"/>
      <c r="I168" s="2"/>
      <c r="J168" s="2"/>
      <c r="K168" s="2"/>
      <c r="L168" s="12"/>
      <c r="M168" s="12"/>
      <c r="N168" s="2"/>
      <c r="O168" s="2"/>
      <c r="P168" s="2"/>
      <c r="Q168" s="2"/>
      <c r="R168" s="33"/>
    </row>
    <row r="169" spans="2:18" x14ac:dyDescent="0.2">
      <c r="B169" s="2"/>
      <c r="C169" s="2"/>
      <c r="D169" s="2"/>
      <c r="E169" s="22"/>
      <c r="F169" s="2"/>
      <c r="G169" s="2"/>
      <c r="H169" s="2"/>
      <c r="I169" s="2"/>
      <c r="J169" s="2"/>
      <c r="K169" s="2"/>
      <c r="L169" s="12"/>
      <c r="M169" s="12"/>
      <c r="N169" s="2"/>
      <c r="O169" s="2"/>
      <c r="P169" s="2"/>
      <c r="Q169" s="2"/>
      <c r="R169" s="33"/>
    </row>
    <row r="170" spans="2:18" x14ac:dyDescent="0.2">
      <c r="B170" s="2"/>
      <c r="C170" s="2"/>
      <c r="D170" s="2"/>
      <c r="E170" s="22"/>
      <c r="F170" s="2"/>
      <c r="G170" s="2"/>
      <c r="H170" s="2"/>
      <c r="I170" s="2"/>
      <c r="J170" s="2"/>
      <c r="K170" s="2"/>
      <c r="L170" s="12"/>
      <c r="M170" s="12"/>
      <c r="N170" s="2"/>
      <c r="O170" s="2"/>
      <c r="P170" s="2"/>
      <c r="Q170" s="2"/>
      <c r="R170" s="33"/>
    </row>
    <row r="171" spans="2:18" x14ac:dyDescent="0.2">
      <c r="B171" s="2"/>
      <c r="C171" s="2"/>
      <c r="D171" s="2"/>
      <c r="E171" s="22"/>
      <c r="F171" s="2"/>
      <c r="G171" s="2"/>
      <c r="H171" s="2"/>
      <c r="I171" s="2"/>
      <c r="J171" s="2"/>
      <c r="K171" s="2"/>
      <c r="L171" s="12"/>
      <c r="M171" s="12"/>
      <c r="N171" s="2"/>
      <c r="O171" s="2"/>
      <c r="P171" s="2"/>
      <c r="Q171" s="2"/>
      <c r="R171" s="33"/>
    </row>
    <row r="172" spans="2:18" x14ac:dyDescent="0.2">
      <c r="B172" s="2"/>
      <c r="C172" s="2"/>
      <c r="D172" s="2"/>
      <c r="E172" s="22"/>
      <c r="F172" s="2"/>
      <c r="G172" s="2"/>
      <c r="H172" s="2"/>
      <c r="I172" s="2"/>
      <c r="J172" s="2"/>
      <c r="K172" s="2"/>
      <c r="L172" s="12"/>
      <c r="M172" s="12"/>
      <c r="N172" s="2"/>
      <c r="O172" s="2"/>
      <c r="P172" s="2"/>
      <c r="Q172" s="2"/>
      <c r="R172" s="33"/>
    </row>
    <row r="173" spans="2:18" x14ac:dyDescent="0.2">
      <c r="B173" s="2"/>
      <c r="C173" s="2"/>
      <c r="D173" s="2"/>
      <c r="E173" s="22"/>
      <c r="F173" s="2"/>
      <c r="G173" s="2"/>
      <c r="H173" s="2"/>
      <c r="I173" s="2"/>
      <c r="J173" s="2"/>
      <c r="K173" s="2"/>
      <c r="L173" s="12"/>
      <c r="M173" s="12"/>
      <c r="N173" s="2"/>
      <c r="O173" s="2"/>
      <c r="P173" s="2"/>
      <c r="Q173" s="2"/>
      <c r="R173" s="33"/>
    </row>
    <row r="174" spans="2:18" x14ac:dyDescent="0.2">
      <c r="B174" s="2"/>
      <c r="C174" s="2"/>
      <c r="D174" s="2"/>
      <c r="E174" s="22"/>
      <c r="F174" s="2"/>
      <c r="G174" s="2"/>
      <c r="H174" s="2"/>
      <c r="I174" s="2"/>
      <c r="J174" s="2"/>
      <c r="K174" s="2"/>
      <c r="L174" s="12"/>
      <c r="M174" s="12"/>
      <c r="N174" s="2"/>
      <c r="O174" s="2"/>
      <c r="P174" s="2"/>
      <c r="Q174" s="2"/>
      <c r="R174" s="33"/>
    </row>
    <row r="175" spans="2:18" x14ac:dyDescent="0.2">
      <c r="B175" s="2"/>
      <c r="C175" s="2"/>
      <c r="D175" s="2"/>
      <c r="E175" s="22"/>
      <c r="F175" s="2"/>
      <c r="G175" s="2"/>
      <c r="H175" s="2"/>
      <c r="I175" s="2"/>
      <c r="J175" s="2"/>
      <c r="K175" s="2"/>
      <c r="L175" s="12"/>
      <c r="M175" s="12"/>
      <c r="N175" s="2"/>
      <c r="O175" s="2"/>
      <c r="P175" s="2"/>
      <c r="Q175" s="2"/>
      <c r="R175" s="33"/>
    </row>
    <row r="176" spans="2:18" x14ac:dyDescent="0.2">
      <c r="B176" s="2"/>
      <c r="C176" s="2"/>
      <c r="D176" s="2"/>
      <c r="E176" s="22"/>
      <c r="F176" s="2"/>
      <c r="G176" s="2"/>
      <c r="H176" s="2"/>
      <c r="I176" s="2"/>
      <c r="J176" s="2"/>
      <c r="K176" s="2"/>
      <c r="L176" s="12"/>
      <c r="M176" s="12"/>
      <c r="N176" s="2"/>
      <c r="O176" s="2"/>
      <c r="P176" s="2"/>
      <c r="Q176" s="2"/>
      <c r="R176" s="33"/>
    </row>
    <row r="177" spans="2:18" x14ac:dyDescent="0.2">
      <c r="B177" s="2"/>
      <c r="C177" s="2"/>
      <c r="D177" s="2"/>
      <c r="E177" s="22"/>
      <c r="F177" s="2"/>
      <c r="G177" s="2"/>
      <c r="H177" s="2"/>
      <c r="I177" s="2"/>
      <c r="J177" s="2"/>
      <c r="K177" s="2"/>
      <c r="L177" s="12"/>
      <c r="M177" s="12"/>
      <c r="N177" s="2"/>
      <c r="O177" s="2"/>
      <c r="P177" s="2"/>
      <c r="Q177" s="2"/>
      <c r="R177" s="33"/>
    </row>
    <row r="178" spans="2:18" x14ac:dyDescent="0.2">
      <c r="B178" s="2"/>
      <c r="C178" s="2"/>
      <c r="D178" s="2"/>
      <c r="E178" s="22"/>
      <c r="F178" s="2"/>
      <c r="G178" s="2"/>
      <c r="H178" s="2"/>
      <c r="I178" s="2"/>
      <c r="J178" s="2"/>
      <c r="K178" s="2"/>
      <c r="L178" s="12"/>
      <c r="M178" s="12"/>
      <c r="N178" s="2"/>
      <c r="O178" s="2"/>
      <c r="P178" s="2"/>
      <c r="Q178" s="2"/>
      <c r="R178" s="33"/>
    </row>
    <row r="179" spans="2:18" x14ac:dyDescent="0.2">
      <c r="B179" s="2"/>
      <c r="C179" s="2"/>
      <c r="D179" s="2"/>
      <c r="E179" s="22"/>
      <c r="F179" s="2"/>
      <c r="G179" s="2"/>
      <c r="H179" s="2"/>
      <c r="I179" s="2"/>
      <c r="J179" s="2"/>
      <c r="K179" s="2"/>
      <c r="L179" s="12"/>
      <c r="M179" s="12"/>
      <c r="N179" s="2"/>
      <c r="O179" s="2"/>
      <c r="P179" s="2"/>
      <c r="Q179" s="2"/>
      <c r="R179" s="33"/>
    </row>
    <row r="180" spans="2:18" x14ac:dyDescent="0.2">
      <c r="B180" s="2"/>
      <c r="C180" s="2"/>
      <c r="D180" s="2"/>
      <c r="E180" s="22"/>
      <c r="F180" s="2"/>
      <c r="G180" s="2"/>
      <c r="H180" s="2"/>
      <c r="I180" s="2"/>
      <c r="J180" s="2"/>
      <c r="K180" s="2"/>
      <c r="L180" s="12"/>
      <c r="M180" s="12"/>
      <c r="N180" s="2"/>
      <c r="O180" s="2"/>
      <c r="P180" s="2"/>
      <c r="Q180" s="2"/>
      <c r="R180" s="33"/>
    </row>
    <row r="181" spans="2:18" x14ac:dyDescent="0.2">
      <c r="B181" s="2"/>
      <c r="C181" s="2"/>
      <c r="D181" s="2"/>
      <c r="E181" s="22"/>
      <c r="F181" s="2"/>
      <c r="G181" s="2"/>
      <c r="H181" s="2"/>
      <c r="I181" s="2"/>
      <c r="J181" s="2"/>
      <c r="K181" s="2"/>
      <c r="L181" s="12"/>
      <c r="M181" s="12"/>
      <c r="N181" s="2"/>
      <c r="O181" s="2"/>
      <c r="P181" s="2"/>
      <c r="Q181" s="2"/>
      <c r="R181" s="33"/>
    </row>
    <row r="182" spans="2:18" x14ac:dyDescent="0.2">
      <c r="B182" s="2"/>
      <c r="C182" s="2"/>
      <c r="D182" s="2"/>
      <c r="E182" s="22"/>
      <c r="F182" s="2"/>
      <c r="G182" s="2"/>
      <c r="H182" s="2"/>
      <c r="I182" s="2"/>
      <c r="J182" s="2"/>
      <c r="K182" s="2"/>
      <c r="L182" s="12"/>
      <c r="M182" s="12"/>
      <c r="N182" s="2"/>
      <c r="O182" s="2"/>
      <c r="P182" s="2"/>
      <c r="Q182" s="2"/>
      <c r="R182" s="33"/>
    </row>
    <row r="183" spans="2:18" x14ac:dyDescent="0.2">
      <c r="B183" s="2"/>
      <c r="C183" s="2"/>
      <c r="D183" s="2"/>
      <c r="E183" s="22"/>
      <c r="F183" s="2"/>
      <c r="G183" s="2"/>
      <c r="H183" s="2"/>
      <c r="I183" s="2"/>
      <c r="J183" s="2"/>
      <c r="K183" s="2"/>
      <c r="L183" s="12"/>
      <c r="M183" s="12"/>
      <c r="N183" s="2"/>
      <c r="O183" s="2"/>
      <c r="P183" s="2"/>
      <c r="Q183" s="2"/>
      <c r="R183" s="33"/>
    </row>
    <row r="184" spans="2:18" x14ac:dyDescent="0.2">
      <c r="B184" s="2"/>
      <c r="C184" s="2"/>
      <c r="D184" s="2"/>
      <c r="E184" s="22"/>
      <c r="F184" s="2"/>
      <c r="G184" s="2"/>
      <c r="H184" s="2"/>
      <c r="I184" s="2"/>
      <c r="J184" s="2"/>
      <c r="K184" s="2"/>
      <c r="L184" s="12"/>
      <c r="M184" s="12"/>
      <c r="N184" s="2"/>
      <c r="O184" s="2"/>
      <c r="P184" s="2"/>
      <c r="Q184" s="2"/>
      <c r="R184" s="33"/>
    </row>
    <row r="185" spans="2:18" x14ac:dyDescent="0.2">
      <c r="B185" s="2"/>
      <c r="C185" s="2"/>
      <c r="D185" s="2"/>
      <c r="E185" s="22"/>
      <c r="F185" s="2"/>
      <c r="G185" s="2"/>
      <c r="H185" s="2"/>
      <c r="I185" s="2"/>
      <c r="J185" s="2"/>
      <c r="K185" s="2"/>
      <c r="L185" s="12"/>
      <c r="M185" s="12"/>
      <c r="N185" s="2"/>
      <c r="O185" s="2"/>
      <c r="P185" s="2"/>
      <c r="Q185" s="2"/>
      <c r="R185" s="33"/>
    </row>
    <row r="186" spans="2:18" x14ac:dyDescent="0.2">
      <c r="B186" s="2"/>
      <c r="C186" s="2"/>
      <c r="D186" s="2"/>
      <c r="E186" s="22"/>
      <c r="F186" s="2"/>
      <c r="G186" s="2"/>
      <c r="H186" s="2"/>
      <c r="I186" s="2"/>
      <c r="J186" s="2"/>
      <c r="K186" s="2"/>
      <c r="L186" s="12"/>
      <c r="M186" s="12"/>
      <c r="N186" s="2"/>
      <c r="O186" s="2"/>
      <c r="P186" s="2"/>
      <c r="Q186" s="2"/>
      <c r="R186" s="33"/>
    </row>
    <row r="187" spans="2:18" x14ac:dyDescent="0.2">
      <c r="B187" s="2"/>
      <c r="C187" s="2"/>
      <c r="D187" s="2"/>
      <c r="E187" s="22"/>
      <c r="F187" s="2"/>
      <c r="G187" s="2"/>
      <c r="H187" s="2"/>
      <c r="I187" s="2"/>
      <c r="J187" s="2"/>
      <c r="K187" s="2"/>
      <c r="L187" s="12"/>
      <c r="M187" s="12"/>
      <c r="N187" s="2"/>
      <c r="O187" s="2"/>
      <c r="P187" s="2"/>
      <c r="Q187" s="2"/>
      <c r="R187" s="33"/>
    </row>
    <row r="188" spans="2:18" x14ac:dyDescent="0.2">
      <c r="B188" s="2"/>
      <c r="C188" s="2"/>
      <c r="D188" s="2"/>
      <c r="E188" s="22"/>
      <c r="F188" s="2"/>
      <c r="G188" s="2"/>
      <c r="H188" s="2"/>
      <c r="I188" s="2"/>
      <c r="J188" s="2"/>
      <c r="K188" s="2"/>
      <c r="L188" s="12"/>
      <c r="M188" s="12"/>
      <c r="N188" s="2"/>
      <c r="O188" s="2"/>
      <c r="P188" s="2"/>
      <c r="Q188" s="2"/>
      <c r="R188" s="33"/>
    </row>
    <row r="189" spans="2:18" x14ac:dyDescent="0.2">
      <c r="B189" s="2"/>
      <c r="C189" s="2"/>
      <c r="D189" s="2"/>
      <c r="E189" s="22"/>
      <c r="F189" s="2"/>
      <c r="G189" s="2"/>
      <c r="H189" s="2"/>
      <c r="I189" s="2"/>
      <c r="J189" s="2"/>
      <c r="K189" s="2"/>
      <c r="L189" s="12"/>
      <c r="M189" s="12"/>
      <c r="N189" s="2"/>
      <c r="O189" s="2"/>
      <c r="P189" s="2"/>
      <c r="Q189" s="2"/>
      <c r="R189" s="33"/>
    </row>
    <row r="190" spans="2:18" x14ac:dyDescent="0.2">
      <c r="B190" s="2"/>
      <c r="C190" s="2"/>
      <c r="D190" s="2"/>
      <c r="E190" s="22"/>
      <c r="F190" s="2"/>
      <c r="G190" s="2"/>
      <c r="H190" s="2"/>
      <c r="I190" s="2"/>
      <c r="J190" s="2"/>
      <c r="K190" s="2"/>
      <c r="L190" s="12"/>
      <c r="M190" s="12"/>
      <c r="N190" s="2"/>
      <c r="O190" s="2"/>
      <c r="P190" s="2"/>
      <c r="Q190" s="2"/>
      <c r="R190" s="33"/>
    </row>
    <row r="191" spans="2:18" x14ac:dyDescent="0.2">
      <c r="B191" s="2"/>
      <c r="C191" s="2"/>
      <c r="D191" s="2"/>
      <c r="E191" s="22"/>
      <c r="F191" s="2"/>
      <c r="G191" s="2"/>
      <c r="H191" s="2"/>
      <c r="I191" s="2"/>
      <c r="J191" s="2"/>
      <c r="K191" s="2"/>
      <c r="L191" s="12"/>
      <c r="M191" s="12"/>
      <c r="N191" s="2"/>
      <c r="O191" s="2"/>
      <c r="P191" s="2"/>
      <c r="Q191" s="2"/>
      <c r="R191" s="33"/>
    </row>
    <row r="192" spans="2:18" x14ac:dyDescent="0.2">
      <c r="B192" s="2"/>
      <c r="C192" s="2"/>
      <c r="D192" s="2"/>
      <c r="E192" s="22"/>
      <c r="F192" s="2"/>
      <c r="G192" s="2"/>
      <c r="H192" s="2"/>
      <c r="I192" s="2"/>
      <c r="J192" s="2"/>
      <c r="K192" s="2"/>
      <c r="L192" s="12"/>
      <c r="M192" s="12"/>
      <c r="N192" s="2"/>
      <c r="O192" s="2"/>
      <c r="P192" s="2"/>
      <c r="Q192" s="2"/>
      <c r="R192" s="33"/>
    </row>
    <row r="193" spans="2:18" x14ac:dyDescent="0.2">
      <c r="B193" s="2"/>
      <c r="C193" s="2"/>
      <c r="D193" s="2"/>
      <c r="E193" s="22"/>
      <c r="F193" s="2"/>
      <c r="G193" s="2"/>
      <c r="H193" s="2"/>
      <c r="I193" s="2"/>
      <c r="J193" s="2"/>
      <c r="K193" s="2"/>
      <c r="L193" s="12"/>
      <c r="M193" s="12"/>
      <c r="N193" s="2"/>
      <c r="O193" s="2"/>
      <c r="P193" s="2"/>
      <c r="Q193" s="2"/>
      <c r="R193" s="33"/>
    </row>
    <row r="194" spans="2:18" x14ac:dyDescent="0.2">
      <c r="B194" s="2"/>
      <c r="C194" s="2"/>
      <c r="D194" s="2"/>
      <c r="E194" s="22"/>
      <c r="F194" s="2"/>
      <c r="G194" s="2"/>
      <c r="H194" s="2"/>
      <c r="I194" s="2"/>
      <c r="J194" s="2"/>
      <c r="K194" s="2"/>
      <c r="L194" s="12"/>
      <c r="M194" s="12"/>
      <c r="N194" s="2"/>
      <c r="O194" s="2"/>
      <c r="P194" s="2"/>
      <c r="Q194" s="2"/>
      <c r="R194" s="33"/>
    </row>
    <row r="195" spans="2:18" x14ac:dyDescent="0.2">
      <c r="B195" s="2"/>
      <c r="C195" s="2"/>
      <c r="D195" s="2"/>
      <c r="E195" s="22"/>
      <c r="F195" s="2"/>
      <c r="G195" s="2"/>
      <c r="H195" s="2"/>
      <c r="I195" s="2"/>
      <c r="J195" s="2"/>
      <c r="K195" s="2"/>
      <c r="L195" s="12"/>
      <c r="M195" s="12"/>
      <c r="N195" s="2"/>
      <c r="O195" s="2"/>
      <c r="P195" s="2"/>
      <c r="Q195" s="2"/>
      <c r="R195" s="33"/>
    </row>
    <row r="196" spans="2:18" x14ac:dyDescent="0.2">
      <c r="B196" s="2"/>
      <c r="C196" s="2"/>
      <c r="D196" s="2"/>
      <c r="E196" s="22"/>
      <c r="F196" s="2"/>
      <c r="G196" s="2"/>
      <c r="H196" s="2"/>
      <c r="I196" s="2"/>
      <c r="J196" s="2"/>
      <c r="K196" s="2"/>
      <c r="L196" s="12"/>
      <c r="M196" s="12"/>
      <c r="N196" s="2"/>
      <c r="O196" s="2"/>
      <c r="P196" s="2"/>
      <c r="Q196" s="2"/>
      <c r="R196" s="33"/>
    </row>
    <row r="197" spans="2:18" x14ac:dyDescent="0.2">
      <c r="B197" s="2"/>
      <c r="C197" s="2"/>
      <c r="D197" s="2"/>
      <c r="E197" s="22"/>
      <c r="F197" s="2"/>
      <c r="G197" s="2"/>
      <c r="H197" s="2"/>
      <c r="I197" s="2"/>
      <c r="J197" s="2"/>
      <c r="K197" s="2"/>
      <c r="L197" s="12"/>
      <c r="M197" s="12"/>
      <c r="N197" s="2"/>
      <c r="O197" s="2"/>
      <c r="P197" s="2"/>
      <c r="Q197" s="2"/>
      <c r="R197" s="33"/>
    </row>
    <row r="198" spans="2:18" x14ac:dyDescent="0.2">
      <c r="B198" s="2"/>
      <c r="C198" s="2"/>
      <c r="D198" s="2"/>
      <c r="E198" s="22"/>
      <c r="F198" s="2"/>
      <c r="G198" s="2"/>
      <c r="H198" s="2"/>
      <c r="I198" s="2"/>
      <c r="J198" s="2"/>
      <c r="K198" s="2"/>
      <c r="L198" s="12"/>
      <c r="M198" s="12"/>
      <c r="N198" s="2"/>
      <c r="O198" s="2"/>
      <c r="P198" s="2"/>
      <c r="Q198" s="2"/>
      <c r="R198" s="33"/>
    </row>
    <row r="199" spans="2:18" x14ac:dyDescent="0.2">
      <c r="B199" s="2"/>
      <c r="C199" s="2"/>
      <c r="D199" s="2"/>
      <c r="E199" s="22"/>
      <c r="F199" s="2"/>
      <c r="G199" s="2"/>
      <c r="H199" s="2"/>
      <c r="I199" s="2"/>
      <c r="J199" s="2"/>
      <c r="K199" s="2"/>
      <c r="L199" s="12"/>
      <c r="M199" s="12"/>
      <c r="N199" s="2"/>
      <c r="O199" s="2"/>
      <c r="P199" s="2"/>
      <c r="Q199" s="2"/>
      <c r="R199" s="33"/>
    </row>
    <row r="200" spans="2:18" x14ac:dyDescent="0.2">
      <c r="B200" s="2"/>
      <c r="C200" s="2"/>
      <c r="D200" s="2"/>
      <c r="E200" s="22"/>
      <c r="F200" s="2"/>
      <c r="G200" s="2"/>
      <c r="H200" s="2"/>
      <c r="I200" s="2"/>
      <c r="J200" s="2"/>
      <c r="K200" s="2"/>
      <c r="L200" s="12"/>
      <c r="M200" s="12"/>
      <c r="N200" s="2"/>
      <c r="O200" s="2"/>
      <c r="P200" s="2"/>
      <c r="Q200" s="2"/>
      <c r="R200" s="33"/>
    </row>
    <row r="201" spans="2:18" x14ac:dyDescent="0.2">
      <c r="B201" s="2"/>
      <c r="C201" s="2"/>
      <c r="D201" s="2"/>
      <c r="E201" s="22"/>
      <c r="F201" s="2"/>
      <c r="G201" s="2"/>
      <c r="H201" s="2"/>
      <c r="I201" s="2"/>
      <c r="J201" s="2"/>
      <c r="K201" s="2"/>
      <c r="L201" s="12"/>
      <c r="M201" s="12"/>
      <c r="N201" s="2"/>
      <c r="O201" s="2"/>
      <c r="P201" s="2"/>
      <c r="Q201" s="2"/>
      <c r="R201" s="33"/>
    </row>
    <row r="202" spans="2:18" x14ac:dyDescent="0.2">
      <c r="B202" s="2"/>
      <c r="C202" s="2"/>
      <c r="D202" s="2"/>
      <c r="E202" s="22"/>
      <c r="F202" s="2"/>
      <c r="G202" s="2"/>
      <c r="H202" s="2"/>
      <c r="I202" s="2"/>
      <c r="J202" s="2"/>
      <c r="K202" s="2"/>
      <c r="L202" s="12"/>
      <c r="M202" s="12"/>
      <c r="N202" s="2"/>
      <c r="O202" s="2"/>
      <c r="P202" s="2"/>
      <c r="Q202" s="2"/>
      <c r="R202" s="33"/>
    </row>
    <row r="203" spans="2:18" x14ac:dyDescent="0.2">
      <c r="B203" s="2"/>
      <c r="C203" s="2"/>
      <c r="D203" s="2"/>
      <c r="E203" s="22"/>
      <c r="F203" s="2"/>
      <c r="G203" s="2"/>
      <c r="H203" s="2"/>
      <c r="I203" s="2"/>
      <c r="J203" s="2"/>
      <c r="K203" s="2"/>
      <c r="L203" s="12"/>
      <c r="M203" s="12"/>
      <c r="N203" s="2"/>
      <c r="O203" s="2"/>
      <c r="P203" s="2"/>
      <c r="Q203" s="2"/>
      <c r="R203" s="33"/>
    </row>
    <row r="204" spans="2:18" x14ac:dyDescent="0.2">
      <c r="B204" s="2"/>
      <c r="C204" s="2"/>
      <c r="D204" s="2"/>
      <c r="E204" s="22"/>
      <c r="F204" s="2"/>
      <c r="G204" s="2"/>
      <c r="H204" s="2"/>
      <c r="I204" s="2"/>
      <c r="J204" s="2"/>
      <c r="K204" s="2"/>
      <c r="L204" s="12"/>
      <c r="M204" s="12"/>
      <c r="N204" s="2"/>
      <c r="O204" s="2"/>
      <c r="P204" s="2"/>
      <c r="Q204" s="2"/>
      <c r="R204" s="33"/>
    </row>
    <row r="205" spans="2:18" x14ac:dyDescent="0.2">
      <c r="B205" s="2"/>
      <c r="C205" s="2"/>
      <c r="D205" s="2"/>
      <c r="E205" s="22"/>
      <c r="F205" s="2"/>
      <c r="G205" s="2"/>
      <c r="H205" s="2"/>
      <c r="I205" s="2"/>
      <c r="J205" s="2"/>
      <c r="K205" s="2"/>
      <c r="L205" s="12"/>
      <c r="M205" s="12"/>
      <c r="N205" s="2"/>
      <c r="O205" s="2"/>
      <c r="P205" s="2"/>
      <c r="Q205" s="2"/>
      <c r="R205" s="33"/>
    </row>
    <row r="206" spans="2:18" x14ac:dyDescent="0.2">
      <c r="B206" s="2"/>
      <c r="C206" s="2"/>
      <c r="D206" s="2"/>
      <c r="E206" s="22"/>
      <c r="F206" s="2"/>
      <c r="G206" s="2"/>
      <c r="H206" s="2"/>
      <c r="I206" s="2"/>
      <c r="J206" s="2"/>
      <c r="K206" s="2"/>
      <c r="L206" s="12"/>
      <c r="M206" s="12"/>
      <c r="N206" s="2"/>
      <c r="O206" s="2"/>
      <c r="P206" s="2"/>
      <c r="Q206" s="2"/>
      <c r="R206" s="33"/>
    </row>
    <row r="207" spans="2:18" x14ac:dyDescent="0.2">
      <c r="B207" s="2"/>
      <c r="C207" s="2"/>
      <c r="D207" s="2"/>
      <c r="E207" s="22"/>
      <c r="F207" s="2"/>
      <c r="G207" s="2"/>
      <c r="H207" s="2"/>
      <c r="I207" s="2"/>
      <c r="J207" s="2"/>
      <c r="K207" s="2"/>
      <c r="L207" s="12"/>
      <c r="M207" s="12"/>
      <c r="N207" s="2"/>
      <c r="O207" s="2"/>
      <c r="P207" s="2"/>
      <c r="Q207" s="2"/>
      <c r="R207" s="33"/>
    </row>
    <row r="208" spans="2:18" x14ac:dyDescent="0.2">
      <c r="B208" s="2"/>
      <c r="C208" s="2"/>
      <c r="D208" s="2"/>
      <c r="E208" s="22"/>
      <c r="F208" s="2"/>
      <c r="G208" s="2"/>
      <c r="H208" s="2"/>
      <c r="I208" s="2"/>
      <c r="J208" s="2"/>
      <c r="K208" s="2"/>
      <c r="L208" s="12"/>
      <c r="M208" s="12"/>
      <c r="N208" s="2"/>
      <c r="O208" s="2"/>
      <c r="P208" s="2"/>
      <c r="Q208" s="2"/>
      <c r="R208" s="33"/>
    </row>
    <row r="209" spans="2:18" x14ac:dyDescent="0.2">
      <c r="B209" s="2"/>
      <c r="C209" s="2"/>
      <c r="D209" s="2"/>
      <c r="E209" s="22"/>
      <c r="F209" s="2"/>
      <c r="G209" s="2"/>
      <c r="H209" s="2"/>
      <c r="I209" s="2"/>
      <c r="J209" s="2"/>
      <c r="K209" s="2"/>
      <c r="L209" s="12"/>
      <c r="M209" s="12"/>
      <c r="N209" s="2"/>
      <c r="O209" s="2"/>
      <c r="P209" s="2"/>
      <c r="Q209" s="2"/>
      <c r="R209" s="33"/>
    </row>
    <row r="210" spans="2:18" x14ac:dyDescent="0.2">
      <c r="B210" s="2"/>
      <c r="C210" s="2"/>
      <c r="D210" s="2"/>
      <c r="E210" s="22"/>
      <c r="F210" s="2"/>
      <c r="G210" s="2"/>
      <c r="H210" s="2"/>
      <c r="I210" s="2"/>
      <c r="J210" s="2"/>
      <c r="K210" s="2"/>
      <c r="L210" s="12"/>
      <c r="M210" s="12"/>
      <c r="N210" s="2"/>
      <c r="O210" s="2"/>
      <c r="P210" s="2"/>
      <c r="Q210" s="2"/>
      <c r="R210" s="33"/>
    </row>
    <row r="211" spans="2:18" x14ac:dyDescent="0.2">
      <c r="B211" s="2"/>
      <c r="C211" s="2"/>
      <c r="D211" s="2"/>
      <c r="E211" s="22"/>
      <c r="F211" s="2"/>
      <c r="G211" s="2"/>
      <c r="H211" s="2"/>
      <c r="I211" s="2"/>
      <c r="J211" s="2"/>
      <c r="K211" s="2"/>
      <c r="L211" s="12"/>
      <c r="M211" s="12"/>
      <c r="N211" s="2"/>
      <c r="O211" s="2"/>
      <c r="P211" s="2"/>
      <c r="Q211" s="2"/>
      <c r="R211" s="33"/>
    </row>
    <row r="212" spans="2:18" x14ac:dyDescent="0.2">
      <c r="B212" s="2"/>
      <c r="C212" s="2"/>
      <c r="D212" s="2"/>
      <c r="E212" s="22"/>
      <c r="F212" s="2"/>
      <c r="G212" s="2"/>
      <c r="H212" s="2"/>
      <c r="I212" s="2"/>
      <c r="J212" s="2"/>
      <c r="K212" s="2"/>
      <c r="L212" s="12"/>
      <c r="M212" s="12"/>
      <c r="N212" s="2"/>
      <c r="O212" s="2"/>
      <c r="P212" s="2"/>
      <c r="Q212" s="2"/>
      <c r="R212" s="33"/>
    </row>
    <row r="213" spans="2:18" x14ac:dyDescent="0.2">
      <c r="B213" s="2"/>
      <c r="C213" s="2"/>
      <c r="D213" s="2"/>
      <c r="E213" s="22"/>
      <c r="F213" s="2"/>
      <c r="G213" s="2"/>
      <c r="H213" s="2"/>
      <c r="I213" s="2"/>
      <c r="J213" s="2"/>
      <c r="K213" s="2"/>
      <c r="L213" s="12"/>
      <c r="M213" s="12"/>
      <c r="N213" s="2"/>
      <c r="O213" s="2"/>
      <c r="P213" s="2"/>
      <c r="Q213" s="2"/>
      <c r="R213" s="33"/>
    </row>
    <row r="214" spans="2:18" x14ac:dyDescent="0.2">
      <c r="B214" s="2"/>
      <c r="C214" s="2"/>
      <c r="D214" s="2"/>
      <c r="E214" s="22"/>
      <c r="F214" s="2"/>
      <c r="G214" s="2"/>
      <c r="H214" s="2"/>
      <c r="I214" s="2"/>
      <c r="J214" s="2"/>
      <c r="K214" s="2"/>
      <c r="L214" s="12"/>
      <c r="M214" s="12"/>
      <c r="N214" s="2"/>
      <c r="O214" s="2"/>
      <c r="P214" s="2"/>
      <c r="Q214" s="2"/>
      <c r="R214" s="33"/>
    </row>
    <row r="215" spans="2:18" x14ac:dyDescent="0.2">
      <c r="B215" s="2"/>
      <c r="C215" s="2"/>
      <c r="D215" s="2"/>
      <c r="E215" s="22"/>
      <c r="F215" s="2"/>
      <c r="G215" s="2"/>
      <c r="H215" s="2"/>
      <c r="I215" s="2"/>
      <c r="J215" s="2"/>
      <c r="K215" s="2"/>
      <c r="L215" s="12"/>
      <c r="M215" s="12"/>
      <c r="N215" s="2"/>
      <c r="O215" s="2"/>
      <c r="P215" s="2"/>
      <c r="Q215" s="2"/>
      <c r="R215" s="33"/>
    </row>
    <row r="216" spans="2:18" x14ac:dyDescent="0.2">
      <c r="B216" s="2"/>
      <c r="C216" s="2"/>
      <c r="D216" s="2"/>
      <c r="E216" s="22"/>
      <c r="F216" s="2"/>
      <c r="G216" s="2"/>
      <c r="H216" s="2"/>
      <c r="I216" s="2"/>
      <c r="J216" s="2"/>
      <c r="K216" s="2"/>
      <c r="L216" s="12"/>
      <c r="M216" s="12"/>
      <c r="N216" s="2"/>
      <c r="O216" s="2"/>
      <c r="P216" s="2"/>
      <c r="Q216" s="2"/>
      <c r="R216" s="33"/>
    </row>
    <row r="217" spans="2:18" x14ac:dyDescent="0.2">
      <c r="B217" s="2"/>
      <c r="C217" s="2"/>
      <c r="D217" s="2"/>
      <c r="E217" s="22"/>
      <c r="F217" s="2"/>
      <c r="G217" s="2"/>
      <c r="H217" s="2"/>
      <c r="I217" s="2"/>
      <c r="J217" s="2"/>
      <c r="K217" s="2"/>
      <c r="L217" s="12"/>
      <c r="M217" s="12"/>
      <c r="N217" s="2"/>
      <c r="O217" s="2"/>
      <c r="P217" s="2"/>
      <c r="Q217" s="2"/>
      <c r="R217" s="33"/>
    </row>
    <row r="218" spans="2:18" x14ac:dyDescent="0.2">
      <c r="B218" s="2"/>
      <c r="C218" s="2"/>
      <c r="D218" s="2"/>
      <c r="E218" s="22"/>
      <c r="F218" s="2"/>
      <c r="G218" s="2"/>
      <c r="H218" s="2"/>
      <c r="I218" s="2"/>
      <c r="J218" s="2"/>
      <c r="K218" s="2"/>
      <c r="L218" s="12"/>
      <c r="M218" s="12"/>
      <c r="N218" s="2"/>
      <c r="O218" s="2"/>
      <c r="P218" s="2"/>
      <c r="Q218" s="2"/>
      <c r="R218" s="33"/>
    </row>
    <row r="219" spans="2:18" x14ac:dyDescent="0.2">
      <c r="B219" s="2"/>
      <c r="C219" s="2"/>
      <c r="D219" s="2"/>
      <c r="E219" s="22"/>
      <c r="F219" s="2"/>
      <c r="G219" s="2"/>
      <c r="H219" s="2"/>
      <c r="I219" s="2"/>
      <c r="J219" s="2"/>
      <c r="K219" s="2"/>
      <c r="L219" s="12"/>
      <c r="M219" s="12"/>
      <c r="N219" s="2"/>
      <c r="O219" s="2"/>
      <c r="P219" s="2"/>
      <c r="Q219" s="2"/>
      <c r="R219" s="33"/>
    </row>
    <row r="220" spans="2:18" x14ac:dyDescent="0.2">
      <c r="B220" s="2"/>
      <c r="C220" s="2"/>
      <c r="D220" s="2"/>
      <c r="E220" s="22"/>
      <c r="F220" s="2"/>
      <c r="G220" s="2"/>
      <c r="H220" s="2"/>
      <c r="I220" s="2"/>
      <c r="J220" s="2"/>
      <c r="K220" s="2"/>
      <c r="L220" s="12"/>
      <c r="M220" s="12"/>
      <c r="N220" s="2"/>
      <c r="O220" s="2"/>
      <c r="P220" s="2"/>
      <c r="Q220" s="2"/>
      <c r="R220" s="33"/>
    </row>
    <row r="221" spans="2:18" x14ac:dyDescent="0.2">
      <c r="B221" s="2"/>
      <c r="C221" s="2"/>
      <c r="D221" s="2"/>
      <c r="E221" s="22"/>
      <c r="F221" s="2"/>
      <c r="G221" s="2"/>
      <c r="H221" s="2"/>
      <c r="I221" s="2"/>
      <c r="J221" s="2"/>
      <c r="K221" s="2"/>
      <c r="L221" s="12"/>
      <c r="M221" s="12"/>
      <c r="N221" s="2"/>
      <c r="O221" s="2"/>
      <c r="P221" s="2"/>
      <c r="Q221" s="2"/>
      <c r="R221" s="33"/>
    </row>
    <row r="222" spans="2:18" x14ac:dyDescent="0.2">
      <c r="B222" s="2"/>
      <c r="C222" s="2"/>
      <c r="D222" s="2"/>
      <c r="E222" s="22"/>
      <c r="F222" s="2"/>
      <c r="G222" s="2"/>
      <c r="H222" s="2"/>
      <c r="I222" s="2"/>
      <c r="J222" s="2"/>
      <c r="K222" s="2"/>
      <c r="L222" s="12"/>
      <c r="M222" s="12"/>
      <c r="N222" s="2"/>
      <c r="O222" s="2"/>
      <c r="P222" s="2"/>
      <c r="Q222" s="2"/>
      <c r="R222" s="33"/>
    </row>
    <row r="223" spans="2:18" x14ac:dyDescent="0.2">
      <c r="B223" s="2"/>
      <c r="C223" s="2"/>
      <c r="D223" s="2"/>
      <c r="E223" s="22"/>
      <c r="F223" s="2"/>
      <c r="G223" s="2"/>
      <c r="H223" s="2"/>
      <c r="I223" s="2"/>
      <c r="J223" s="2"/>
      <c r="K223" s="2"/>
      <c r="L223" s="12"/>
      <c r="M223" s="12"/>
      <c r="N223" s="2"/>
      <c r="O223" s="2"/>
      <c r="P223" s="2"/>
      <c r="Q223" s="2"/>
      <c r="R223" s="33"/>
    </row>
    <row r="224" spans="2:18" x14ac:dyDescent="0.2">
      <c r="B224" s="2"/>
      <c r="C224" s="2"/>
      <c r="D224" s="2"/>
      <c r="E224" s="22"/>
      <c r="F224" s="2"/>
      <c r="G224" s="2"/>
      <c r="H224" s="2"/>
      <c r="I224" s="2"/>
      <c r="J224" s="2"/>
      <c r="K224" s="2"/>
      <c r="L224" s="12"/>
      <c r="M224" s="12"/>
      <c r="N224" s="2"/>
      <c r="O224" s="2"/>
      <c r="P224" s="2"/>
      <c r="Q224" s="2"/>
      <c r="R224" s="33"/>
    </row>
    <row r="225" spans="2:18" x14ac:dyDescent="0.2">
      <c r="B225" s="2"/>
      <c r="C225" s="2"/>
      <c r="D225" s="2"/>
      <c r="E225" s="22"/>
      <c r="F225" s="2"/>
      <c r="G225" s="2"/>
      <c r="H225" s="2"/>
      <c r="I225" s="2"/>
      <c r="J225" s="2"/>
      <c r="K225" s="2"/>
      <c r="L225" s="12"/>
      <c r="M225" s="12"/>
      <c r="N225" s="2"/>
      <c r="O225" s="2"/>
      <c r="P225" s="2"/>
      <c r="Q225" s="2"/>
      <c r="R225" s="33"/>
    </row>
    <row r="226" spans="2:18" x14ac:dyDescent="0.2">
      <c r="B226" s="2"/>
      <c r="C226" s="2"/>
      <c r="D226" s="2"/>
      <c r="E226" s="22"/>
      <c r="F226" s="2"/>
      <c r="G226" s="2"/>
      <c r="H226" s="2"/>
      <c r="I226" s="2"/>
      <c r="J226" s="2"/>
      <c r="K226" s="2"/>
      <c r="L226" s="12"/>
      <c r="M226" s="12"/>
      <c r="N226" s="2"/>
      <c r="O226" s="2"/>
      <c r="P226" s="2"/>
      <c r="Q226" s="2"/>
      <c r="R226" s="33"/>
    </row>
    <row r="227" spans="2:18" x14ac:dyDescent="0.2">
      <c r="B227" s="2"/>
      <c r="C227" s="2"/>
      <c r="D227" s="2"/>
      <c r="E227" s="22"/>
      <c r="F227" s="2"/>
      <c r="G227" s="2"/>
      <c r="H227" s="2"/>
      <c r="I227" s="2"/>
      <c r="J227" s="2"/>
      <c r="K227" s="2"/>
      <c r="L227" s="12"/>
      <c r="M227" s="12"/>
      <c r="N227" s="2"/>
      <c r="O227" s="2"/>
      <c r="P227" s="2"/>
      <c r="Q227" s="2"/>
      <c r="R227" s="33"/>
    </row>
    <row r="228" spans="2:18" x14ac:dyDescent="0.2">
      <c r="B228" s="2"/>
      <c r="C228" s="2"/>
      <c r="D228" s="2"/>
      <c r="E228" s="22"/>
      <c r="F228" s="2"/>
      <c r="G228" s="2"/>
      <c r="H228" s="2"/>
      <c r="I228" s="2"/>
      <c r="J228" s="2"/>
      <c r="K228" s="2"/>
      <c r="L228" s="12"/>
      <c r="M228" s="12"/>
      <c r="N228" s="2"/>
      <c r="O228" s="2"/>
      <c r="P228" s="2"/>
      <c r="Q228" s="2"/>
      <c r="R228" s="33"/>
    </row>
    <row r="229" spans="2:18" x14ac:dyDescent="0.2">
      <c r="B229" s="2"/>
      <c r="C229" s="2"/>
      <c r="D229" s="2"/>
      <c r="E229" s="22"/>
      <c r="F229" s="2"/>
      <c r="G229" s="2"/>
      <c r="H229" s="2"/>
      <c r="I229" s="2"/>
      <c r="J229" s="2"/>
      <c r="K229" s="2"/>
      <c r="L229" s="12"/>
      <c r="M229" s="12"/>
      <c r="N229" s="2"/>
      <c r="O229" s="2"/>
      <c r="P229" s="2"/>
      <c r="Q229" s="2"/>
      <c r="R229" s="33"/>
    </row>
    <row r="230" spans="2:18" x14ac:dyDescent="0.2">
      <c r="B230" s="2"/>
      <c r="C230" s="2"/>
      <c r="D230" s="2"/>
      <c r="E230" s="22"/>
      <c r="F230" s="2"/>
      <c r="G230" s="2"/>
      <c r="H230" s="2"/>
      <c r="I230" s="2"/>
      <c r="J230" s="2"/>
      <c r="K230" s="2"/>
      <c r="L230" s="12"/>
      <c r="M230" s="12"/>
      <c r="N230" s="2"/>
      <c r="O230" s="2"/>
      <c r="P230" s="2"/>
      <c r="Q230" s="2"/>
      <c r="R230" s="33"/>
    </row>
    <row r="231" spans="2:18" x14ac:dyDescent="0.2">
      <c r="B231" s="2"/>
      <c r="C231" s="2"/>
      <c r="D231" s="2"/>
      <c r="E231" s="22"/>
      <c r="F231" s="2"/>
      <c r="G231" s="2"/>
      <c r="H231" s="2"/>
      <c r="I231" s="2"/>
      <c r="J231" s="2"/>
      <c r="K231" s="2"/>
      <c r="L231" s="12"/>
      <c r="M231" s="12"/>
      <c r="N231" s="2"/>
      <c r="O231" s="2"/>
      <c r="P231" s="2"/>
      <c r="Q231" s="2"/>
      <c r="R231" s="33"/>
    </row>
    <row r="232" spans="2:18" x14ac:dyDescent="0.2">
      <c r="B232" s="2"/>
      <c r="C232" s="2"/>
      <c r="D232" s="2"/>
      <c r="E232" s="22"/>
      <c r="F232" s="2"/>
      <c r="G232" s="2"/>
      <c r="H232" s="2"/>
      <c r="I232" s="2"/>
      <c r="J232" s="2"/>
      <c r="K232" s="2"/>
      <c r="L232" s="12"/>
      <c r="M232" s="12"/>
      <c r="N232" s="2"/>
      <c r="O232" s="2"/>
      <c r="P232" s="2"/>
      <c r="Q232" s="2"/>
      <c r="R232" s="33"/>
    </row>
    <row r="233" spans="2:18" x14ac:dyDescent="0.2">
      <c r="B233" s="2"/>
      <c r="C233" s="2"/>
      <c r="D233" s="2"/>
      <c r="E233" s="22"/>
      <c r="F233" s="2"/>
      <c r="G233" s="2"/>
      <c r="H233" s="2"/>
      <c r="I233" s="2"/>
      <c r="J233" s="2"/>
      <c r="K233" s="2"/>
      <c r="L233" s="12"/>
      <c r="M233" s="12"/>
      <c r="N233" s="2"/>
      <c r="O233" s="2"/>
      <c r="P233" s="2"/>
      <c r="Q233" s="2"/>
      <c r="R233" s="33"/>
    </row>
    <row r="234" spans="2:18" x14ac:dyDescent="0.2">
      <c r="B234" s="2"/>
      <c r="C234" s="2"/>
      <c r="D234" s="2"/>
      <c r="E234" s="22"/>
      <c r="F234" s="2"/>
      <c r="G234" s="2"/>
      <c r="H234" s="2"/>
      <c r="I234" s="2"/>
      <c r="J234" s="2"/>
      <c r="K234" s="2"/>
      <c r="L234" s="12"/>
      <c r="M234" s="12"/>
      <c r="N234" s="2"/>
      <c r="O234" s="2"/>
      <c r="P234" s="2"/>
      <c r="Q234" s="2"/>
      <c r="R234" s="33"/>
    </row>
    <row r="235" spans="2:18" x14ac:dyDescent="0.2">
      <c r="B235" s="2"/>
      <c r="C235" s="2"/>
      <c r="D235" s="2"/>
      <c r="E235" s="22"/>
      <c r="F235" s="2"/>
      <c r="G235" s="2"/>
      <c r="H235" s="2"/>
      <c r="I235" s="2"/>
      <c r="J235" s="2"/>
      <c r="K235" s="2"/>
      <c r="L235" s="12"/>
      <c r="M235" s="12"/>
      <c r="N235" s="2"/>
      <c r="O235" s="2"/>
      <c r="P235" s="2"/>
      <c r="Q235" s="2"/>
      <c r="R235" s="33"/>
    </row>
    <row r="236" spans="2:18" x14ac:dyDescent="0.2">
      <c r="B236" s="2"/>
      <c r="C236" s="2"/>
      <c r="D236" s="2"/>
      <c r="E236" s="22"/>
      <c r="F236" s="2"/>
      <c r="G236" s="2"/>
      <c r="H236" s="2"/>
      <c r="I236" s="2"/>
      <c r="J236" s="2"/>
      <c r="K236" s="2"/>
      <c r="L236" s="12"/>
      <c r="M236" s="12"/>
      <c r="N236" s="2"/>
      <c r="O236" s="2"/>
      <c r="P236" s="2"/>
      <c r="Q236" s="2"/>
      <c r="R236" s="33"/>
    </row>
    <row r="237" spans="2:18" x14ac:dyDescent="0.2">
      <c r="B237" s="2"/>
      <c r="C237" s="2"/>
      <c r="D237" s="2"/>
      <c r="E237" s="22"/>
      <c r="F237" s="2"/>
      <c r="G237" s="2"/>
      <c r="H237" s="2"/>
      <c r="I237" s="2"/>
      <c r="J237" s="2"/>
      <c r="K237" s="2"/>
      <c r="L237" s="12"/>
      <c r="M237" s="12"/>
      <c r="N237" s="2"/>
      <c r="O237" s="2"/>
      <c r="P237" s="2"/>
      <c r="Q237" s="2"/>
      <c r="R237" s="33"/>
    </row>
    <row r="238" spans="2:18" x14ac:dyDescent="0.2">
      <c r="B238" s="2"/>
      <c r="C238" s="2"/>
      <c r="D238" s="2"/>
      <c r="E238" s="22"/>
      <c r="F238" s="2"/>
      <c r="G238" s="2"/>
      <c r="H238" s="2"/>
      <c r="I238" s="2"/>
      <c r="J238" s="2"/>
      <c r="K238" s="2"/>
      <c r="L238" s="12"/>
      <c r="M238" s="12"/>
      <c r="N238" s="2"/>
      <c r="O238" s="2"/>
      <c r="P238" s="2"/>
      <c r="Q238" s="2"/>
      <c r="R238" s="33"/>
    </row>
    <row r="239" spans="2:18" x14ac:dyDescent="0.2">
      <c r="B239" s="2"/>
      <c r="C239" s="2"/>
      <c r="D239" s="2"/>
      <c r="E239" s="22"/>
      <c r="F239" s="2"/>
      <c r="G239" s="2"/>
      <c r="H239" s="2"/>
      <c r="I239" s="2"/>
      <c r="J239" s="2"/>
      <c r="K239" s="2"/>
      <c r="L239" s="12"/>
      <c r="M239" s="12"/>
      <c r="N239" s="2"/>
      <c r="O239" s="2"/>
      <c r="P239" s="2"/>
      <c r="Q239" s="2"/>
      <c r="R239" s="33"/>
    </row>
    <row r="240" spans="2:18" x14ac:dyDescent="0.2">
      <c r="B240" s="2"/>
      <c r="C240" s="2"/>
      <c r="D240" s="2"/>
      <c r="E240" s="22"/>
      <c r="F240" s="2"/>
      <c r="G240" s="2"/>
      <c r="H240" s="2"/>
      <c r="I240" s="2"/>
      <c r="J240" s="2"/>
      <c r="K240" s="2"/>
      <c r="L240" s="12"/>
      <c r="M240" s="12"/>
      <c r="N240" s="2"/>
      <c r="O240" s="2"/>
      <c r="P240" s="2"/>
      <c r="Q240" s="2"/>
      <c r="R240" s="33"/>
    </row>
    <row r="241" spans="2:18" x14ac:dyDescent="0.2">
      <c r="B241" s="2"/>
      <c r="C241" s="2"/>
      <c r="D241" s="2"/>
      <c r="E241" s="22"/>
      <c r="F241" s="2"/>
      <c r="G241" s="2"/>
      <c r="H241" s="2"/>
      <c r="I241" s="2"/>
      <c r="J241" s="2"/>
      <c r="K241" s="2"/>
      <c r="L241" s="12"/>
      <c r="M241" s="12"/>
      <c r="N241" s="2"/>
      <c r="O241" s="2"/>
      <c r="P241" s="2"/>
      <c r="Q241" s="2"/>
      <c r="R241" s="33"/>
    </row>
    <row r="242" spans="2:18" x14ac:dyDescent="0.2">
      <c r="B242" s="2"/>
      <c r="C242" s="2"/>
      <c r="D242" s="2"/>
      <c r="E242" s="22"/>
      <c r="F242" s="2"/>
      <c r="G242" s="2"/>
      <c r="H242" s="2"/>
      <c r="I242" s="2"/>
      <c r="J242" s="2"/>
      <c r="K242" s="2"/>
      <c r="L242" s="12"/>
      <c r="M242" s="12"/>
      <c r="N242" s="2"/>
      <c r="O242" s="2"/>
      <c r="P242" s="2"/>
      <c r="Q242" s="2"/>
      <c r="R242" s="33"/>
    </row>
    <row r="243" spans="2:18" x14ac:dyDescent="0.2">
      <c r="B243" s="2"/>
      <c r="C243" s="2"/>
      <c r="D243" s="2"/>
      <c r="E243" s="22"/>
      <c r="F243" s="2"/>
      <c r="G243" s="2"/>
      <c r="H243" s="2"/>
      <c r="I243" s="2"/>
      <c r="J243" s="2"/>
      <c r="K243" s="2"/>
      <c r="L243" s="12"/>
      <c r="M243" s="12"/>
      <c r="N243" s="2"/>
      <c r="O243" s="2"/>
      <c r="P243" s="2"/>
      <c r="Q243" s="2"/>
      <c r="R243" s="33"/>
    </row>
    <row r="244" spans="2:18" x14ac:dyDescent="0.2">
      <c r="B244" s="2"/>
      <c r="C244" s="2"/>
      <c r="D244" s="2"/>
      <c r="E244" s="22"/>
      <c r="F244" s="2"/>
      <c r="G244" s="2"/>
      <c r="H244" s="2"/>
      <c r="I244" s="2"/>
      <c r="J244" s="2"/>
      <c r="K244" s="2"/>
      <c r="L244" s="12"/>
      <c r="M244" s="12"/>
      <c r="N244" s="2"/>
      <c r="O244" s="2"/>
      <c r="P244" s="2"/>
      <c r="Q244" s="2"/>
      <c r="R244" s="33"/>
    </row>
    <row r="245" spans="2:18" x14ac:dyDescent="0.2">
      <c r="B245" s="2"/>
      <c r="C245" s="2"/>
      <c r="D245" s="2"/>
      <c r="E245" s="22"/>
      <c r="F245" s="2"/>
      <c r="G245" s="2"/>
      <c r="H245" s="2"/>
      <c r="I245" s="2"/>
      <c r="J245" s="2"/>
      <c r="K245" s="2"/>
      <c r="L245" s="12"/>
      <c r="M245" s="12"/>
      <c r="N245" s="2"/>
      <c r="O245" s="2"/>
      <c r="P245" s="2"/>
      <c r="Q245" s="2"/>
      <c r="R245" s="33"/>
    </row>
    <row r="246" spans="2:18" x14ac:dyDescent="0.2">
      <c r="B246" s="2"/>
      <c r="C246" s="2"/>
      <c r="D246" s="2"/>
      <c r="E246" s="22"/>
      <c r="F246" s="2"/>
      <c r="G246" s="2"/>
      <c r="H246" s="2"/>
      <c r="I246" s="2"/>
      <c r="J246" s="2"/>
      <c r="K246" s="2"/>
      <c r="L246" s="12"/>
      <c r="M246" s="12"/>
      <c r="N246" s="2"/>
      <c r="O246" s="2"/>
      <c r="P246" s="2"/>
      <c r="Q246" s="2"/>
      <c r="R246" s="33"/>
    </row>
    <row r="247" spans="2:18" x14ac:dyDescent="0.2">
      <c r="B247" s="2"/>
      <c r="C247" s="2"/>
      <c r="D247" s="2"/>
      <c r="E247" s="22"/>
      <c r="F247" s="2"/>
      <c r="G247" s="2"/>
      <c r="H247" s="2"/>
      <c r="I247" s="2"/>
      <c r="J247" s="2"/>
      <c r="K247" s="2"/>
      <c r="L247" s="12"/>
      <c r="M247" s="12"/>
      <c r="N247" s="2"/>
      <c r="O247" s="2"/>
      <c r="P247" s="2"/>
      <c r="Q247" s="2"/>
      <c r="R247" s="33"/>
    </row>
    <row r="248" spans="2:18" x14ac:dyDescent="0.2">
      <c r="B248" s="2"/>
      <c r="C248" s="2"/>
      <c r="D248" s="2"/>
      <c r="E248" s="22"/>
      <c r="F248" s="2"/>
      <c r="G248" s="2"/>
      <c r="H248" s="2"/>
      <c r="I248" s="2"/>
      <c r="J248" s="2"/>
      <c r="K248" s="2"/>
      <c r="L248" s="12"/>
      <c r="M248" s="12"/>
      <c r="N248" s="2"/>
      <c r="O248" s="2"/>
      <c r="P248" s="2"/>
      <c r="Q248" s="2"/>
      <c r="R248" s="33"/>
    </row>
    <row r="249" spans="2:18" x14ac:dyDescent="0.2">
      <c r="B249" s="2"/>
      <c r="C249" s="2"/>
      <c r="D249" s="2"/>
      <c r="E249" s="22"/>
      <c r="F249" s="2"/>
      <c r="G249" s="2"/>
      <c r="H249" s="2"/>
      <c r="I249" s="2"/>
      <c r="J249" s="2"/>
      <c r="K249" s="2"/>
      <c r="L249" s="12"/>
      <c r="M249" s="12"/>
      <c r="N249" s="2"/>
      <c r="O249" s="2"/>
      <c r="P249" s="2"/>
      <c r="Q249" s="2"/>
      <c r="R249" s="33"/>
    </row>
    <row r="250" spans="2:18" x14ac:dyDescent="0.2">
      <c r="B250" s="2"/>
      <c r="C250" s="2"/>
      <c r="D250" s="2"/>
      <c r="E250" s="22"/>
      <c r="F250" s="2"/>
      <c r="G250" s="2"/>
      <c r="H250" s="2"/>
      <c r="I250" s="2"/>
      <c r="J250" s="2"/>
      <c r="K250" s="2"/>
      <c r="L250" s="12"/>
      <c r="M250" s="12"/>
      <c r="N250" s="2"/>
      <c r="O250" s="2"/>
      <c r="P250" s="2"/>
      <c r="Q250" s="2"/>
      <c r="R250" s="33"/>
    </row>
    <row r="251" spans="2:18" x14ac:dyDescent="0.2">
      <c r="B251" s="2"/>
      <c r="C251" s="2"/>
      <c r="D251" s="2"/>
      <c r="E251" s="22"/>
      <c r="F251" s="2"/>
      <c r="G251" s="2"/>
      <c r="H251" s="2"/>
      <c r="I251" s="2"/>
      <c r="J251" s="2"/>
      <c r="K251" s="2"/>
      <c r="L251" s="12"/>
      <c r="M251" s="12"/>
      <c r="N251" s="2"/>
      <c r="O251" s="2"/>
      <c r="P251" s="2"/>
      <c r="Q251" s="2"/>
      <c r="R251" s="33"/>
    </row>
    <row r="252" spans="2:18" x14ac:dyDescent="0.2">
      <c r="B252" s="2"/>
      <c r="C252" s="2"/>
      <c r="D252" s="2"/>
      <c r="E252" s="22"/>
      <c r="F252" s="2"/>
      <c r="G252" s="2"/>
      <c r="H252" s="2"/>
      <c r="I252" s="2"/>
      <c r="J252" s="2"/>
      <c r="K252" s="2"/>
      <c r="L252" s="12"/>
      <c r="M252" s="12"/>
      <c r="N252" s="2"/>
      <c r="O252" s="2"/>
      <c r="P252" s="2"/>
      <c r="Q252" s="2"/>
      <c r="R252" s="33"/>
    </row>
    <row r="253" spans="2:18" x14ac:dyDescent="0.2">
      <c r="B253" s="2"/>
      <c r="C253" s="2"/>
      <c r="D253" s="2"/>
      <c r="E253" s="22"/>
      <c r="F253" s="2"/>
      <c r="G253" s="2"/>
      <c r="H253" s="2"/>
      <c r="I253" s="2"/>
      <c r="J253" s="2"/>
      <c r="K253" s="2"/>
      <c r="L253" s="12"/>
      <c r="M253" s="12"/>
      <c r="N253" s="2"/>
      <c r="O253" s="2"/>
      <c r="P253" s="2"/>
      <c r="Q253" s="2"/>
      <c r="R253" s="33"/>
    </row>
    <row r="254" spans="2:18" x14ac:dyDescent="0.2">
      <c r="B254" s="2"/>
      <c r="C254" s="2"/>
      <c r="D254" s="2"/>
      <c r="E254" s="22"/>
      <c r="F254" s="2"/>
      <c r="G254" s="2"/>
      <c r="H254" s="2"/>
      <c r="I254" s="2"/>
      <c r="J254" s="2"/>
      <c r="K254" s="2"/>
      <c r="L254" s="12"/>
      <c r="M254" s="12"/>
      <c r="N254" s="2"/>
      <c r="O254" s="2"/>
      <c r="P254" s="2"/>
      <c r="Q254" s="2"/>
      <c r="R254" s="33"/>
    </row>
    <row r="255" spans="2:18" x14ac:dyDescent="0.2">
      <c r="B255" s="2"/>
      <c r="C255" s="2"/>
      <c r="D255" s="2"/>
      <c r="E255" s="22"/>
      <c r="F255" s="2"/>
      <c r="G255" s="2"/>
      <c r="H255" s="2"/>
      <c r="I255" s="2"/>
      <c r="J255" s="2"/>
      <c r="K255" s="2"/>
      <c r="L255" s="12"/>
      <c r="M255" s="12"/>
      <c r="N255" s="2"/>
      <c r="O255" s="2"/>
      <c r="P255" s="2"/>
      <c r="Q255" s="2"/>
      <c r="R255" s="33"/>
    </row>
    <row r="256" spans="2:18" x14ac:dyDescent="0.2">
      <c r="B256" s="2"/>
      <c r="C256" s="2"/>
      <c r="D256" s="2"/>
      <c r="E256" s="22"/>
      <c r="F256" s="2"/>
      <c r="G256" s="2"/>
      <c r="H256" s="2"/>
      <c r="I256" s="2"/>
      <c r="J256" s="2"/>
      <c r="K256" s="2"/>
      <c r="L256" s="12"/>
      <c r="M256" s="12"/>
      <c r="N256" s="2"/>
      <c r="O256" s="2"/>
      <c r="P256" s="2"/>
      <c r="Q256" s="2"/>
      <c r="R256" s="33"/>
    </row>
    <row r="257" spans="2:18" x14ac:dyDescent="0.2">
      <c r="B257" s="2"/>
      <c r="C257" s="2"/>
      <c r="D257" s="2"/>
      <c r="E257" s="22"/>
      <c r="F257" s="2"/>
      <c r="G257" s="2"/>
      <c r="H257" s="2"/>
      <c r="I257" s="2"/>
      <c r="J257" s="2"/>
      <c r="K257" s="2"/>
      <c r="L257" s="12"/>
      <c r="M257" s="12"/>
      <c r="N257" s="2"/>
      <c r="O257" s="2"/>
      <c r="P257" s="2"/>
      <c r="Q257" s="2"/>
      <c r="R257" s="33"/>
    </row>
    <row r="258" spans="2:18" x14ac:dyDescent="0.2">
      <c r="B258" s="2"/>
      <c r="C258" s="2"/>
      <c r="D258" s="2"/>
      <c r="E258" s="22"/>
      <c r="F258" s="2"/>
      <c r="G258" s="2"/>
      <c r="H258" s="2"/>
      <c r="I258" s="2"/>
      <c r="J258" s="2"/>
      <c r="K258" s="2"/>
      <c r="L258" s="12"/>
      <c r="M258" s="12"/>
      <c r="N258" s="2"/>
      <c r="O258" s="2"/>
      <c r="P258" s="2"/>
      <c r="Q258" s="2"/>
      <c r="R258" s="33"/>
    </row>
    <row r="259" spans="2:18" x14ac:dyDescent="0.2">
      <c r="B259" s="2"/>
      <c r="C259" s="2"/>
      <c r="D259" s="2"/>
      <c r="E259" s="22"/>
      <c r="F259" s="2"/>
      <c r="G259" s="2"/>
      <c r="H259" s="2"/>
      <c r="I259" s="2"/>
      <c r="J259" s="2"/>
      <c r="K259" s="2"/>
      <c r="L259" s="12"/>
      <c r="M259" s="12"/>
      <c r="N259" s="2"/>
      <c r="O259" s="2"/>
      <c r="P259" s="2"/>
      <c r="Q259" s="2"/>
      <c r="R259" s="33"/>
    </row>
    <row r="260" spans="2:18" x14ac:dyDescent="0.2">
      <c r="B260" s="2"/>
      <c r="C260" s="2"/>
      <c r="D260" s="2"/>
      <c r="E260" s="22"/>
      <c r="F260" s="2"/>
      <c r="G260" s="2"/>
      <c r="H260" s="2"/>
      <c r="I260" s="2"/>
      <c r="J260" s="2"/>
      <c r="K260" s="2"/>
      <c r="L260" s="12"/>
      <c r="M260" s="12"/>
      <c r="N260" s="2"/>
      <c r="O260" s="2"/>
      <c r="P260" s="2"/>
      <c r="Q260" s="2"/>
      <c r="R260" s="33"/>
    </row>
    <row r="261" spans="2:18" x14ac:dyDescent="0.2">
      <c r="B261" s="2"/>
      <c r="C261" s="2"/>
      <c r="D261" s="2"/>
      <c r="E261" s="22"/>
      <c r="F261" s="2"/>
      <c r="G261" s="2"/>
      <c r="H261" s="2"/>
      <c r="I261" s="2"/>
      <c r="J261" s="2"/>
      <c r="K261" s="2"/>
      <c r="L261" s="12"/>
      <c r="M261" s="12"/>
      <c r="N261" s="2"/>
      <c r="O261" s="2"/>
      <c r="P261" s="2"/>
      <c r="Q261" s="2"/>
      <c r="R261" s="33"/>
    </row>
    <row r="262" spans="2:18" x14ac:dyDescent="0.2">
      <c r="B262" s="2"/>
      <c r="C262" s="2"/>
      <c r="D262" s="2"/>
      <c r="E262" s="22"/>
      <c r="F262" s="2"/>
      <c r="G262" s="2"/>
      <c r="H262" s="2"/>
      <c r="I262" s="2"/>
      <c r="J262" s="2"/>
      <c r="K262" s="2"/>
      <c r="L262" s="12"/>
      <c r="M262" s="12"/>
      <c r="N262" s="2"/>
      <c r="O262" s="2"/>
      <c r="P262" s="2"/>
      <c r="Q262" s="2"/>
      <c r="R262" s="33"/>
    </row>
    <row r="263" spans="2:18" x14ac:dyDescent="0.2">
      <c r="B263" s="2"/>
      <c r="C263" s="2"/>
      <c r="D263" s="2"/>
      <c r="E263" s="22"/>
      <c r="F263" s="2"/>
      <c r="G263" s="2"/>
      <c r="H263" s="2"/>
      <c r="I263" s="2"/>
      <c r="J263" s="2"/>
      <c r="K263" s="2"/>
      <c r="L263" s="12"/>
      <c r="M263" s="12"/>
      <c r="N263" s="2"/>
      <c r="O263" s="2"/>
      <c r="P263" s="2"/>
      <c r="Q263" s="2"/>
      <c r="R263" s="33"/>
    </row>
    <row r="264" spans="2:18" x14ac:dyDescent="0.2">
      <c r="B264" s="2"/>
      <c r="C264" s="2"/>
      <c r="D264" s="2"/>
      <c r="E264" s="22"/>
      <c r="F264" s="2"/>
      <c r="G264" s="2"/>
      <c r="H264" s="2"/>
      <c r="I264" s="2"/>
      <c r="J264" s="2"/>
      <c r="K264" s="2"/>
      <c r="L264" s="12"/>
      <c r="M264" s="12"/>
      <c r="N264" s="2"/>
      <c r="O264" s="2"/>
      <c r="P264" s="2"/>
      <c r="Q264" s="2"/>
      <c r="R264" s="33"/>
    </row>
    <row r="265" spans="2:18" x14ac:dyDescent="0.2">
      <c r="B265" s="2"/>
      <c r="C265" s="2"/>
      <c r="D265" s="2"/>
      <c r="E265" s="22"/>
      <c r="F265" s="2"/>
      <c r="G265" s="2"/>
      <c r="H265" s="2"/>
      <c r="I265" s="2"/>
      <c r="J265" s="2"/>
      <c r="K265" s="2"/>
      <c r="L265" s="12"/>
      <c r="M265" s="12"/>
      <c r="N265" s="2"/>
      <c r="O265" s="2"/>
      <c r="P265" s="2"/>
      <c r="Q265" s="2"/>
      <c r="R265" s="33"/>
    </row>
    <row r="266" spans="2:18" x14ac:dyDescent="0.2">
      <c r="B266" s="2"/>
      <c r="C266" s="2"/>
      <c r="D266" s="2"/>
      <c r="E266" s="22"/>
      <c r="F266" s="2"/>
      <c r="G266" s="2"/>
      <c r="H266" s="2"/>
      <c r="I266" s="2"/>
      <c r="J266" s="2"/>
      <c r="K266" s="2"/>
      <c r="L266" s="12"/>
      <c r="M266" s="12"/>
      <c r="N266" s="2"/>
      <c r="O266" s="2"/>
      <c r="P266" s="2"/>
      <c r="Q266" s="2"/>
      <c r="R266" s="33"/>
    </row>
    <row r="267" spans="2:18" x14ac:dyDescent="0.2">
      <c r="B267" s="2"/>
      <c r="C267" s="2"/>
      <c r="D267" s="2"/>
      <c r="E267" s="22"/>
      <c r="F267" s="2"/>
      <c r="G267" s="2"/>
      <c r="H267" s="2"/>
      <c r="I267" s="2"/>
      <c r="J267" s="2"/>
      <c r="K267" s="2"/>
      <c r="L267" s="12"/>
      <c r="M267" s="12"/>
      <c r="N267" s="2"/>
      <c r="O267" s="2"/>
      <c r="P267" s="2"/>
      <c r="Q267" s="2"/>
      <c r="R267" s="33"/>
    </row>
    <row r="268" spans="2:18" x14ac:dyDescent="0.2">
      <c r="B268" s="2"/>
      <c r="C268" s="2"/>
      <c r="D268" s="2"/>
      <c r="E268" s="22"/>
      <c r="F268" s="2"/>
      <c r="G268" s="2"/>
      <c r="H268" s="2"/>
      <c r="I268" s="2"/>
      <c r="J268" s="2"/>
      <c r="K268" s="2"/>
      <c r="L268" s="12"/>
      <c r="M268" s="12"/>
      <c r="N268" s="2"/>
      <c r="O268" s="2"/>
      <c r="P268" s="2"/>
      <c r="Q268" s="2"/>
      <c r="R268" s="33"/>
    </row>
    <row r="269" spans="2:18" x14ac:dyDescent="0.2">
      <c r="B269" s="2"/>
      <c r="C269" s="2"/>
      <c r="D269" s="2"/>
      <c r="E269" s="22"/>
      <c r="F269" s="2"/>
      <c r="G269" s="2"/>
      <c r="H269" s="2"/>
      <c r="I269" s="2"/>
      <c r="J269" s="2"/>
      <c r="K269" s="2"/>
      <c r="L269" s="12"/>
      <c r="M269" s="12"/>
      <c r="N269" s="2"/>
      <c r="O269" s="2"/>
      <c r="P269" s="2"/>
      <c r="Q269" s="2"/>
      <c r="R269" s="33"/>
    </row>
    <row r="270" spans="2:18" x14ac:dyDescent="0.2">
      <c r="B270" s="2"/>
      <c r="C270" s="2"/>
      <c r="D270" s="2"/>
      <c r="E270" s="22"/>
      <c r="F270" s="2"/>
      <c r="G270" s="2"/>
      <c r="H270" s="2"/>
      <c r="I270" s="2"/>
      <c r="J270" s="2"/>
      <c r="K270" s="2"/>
      <c r="L270" s="12"/>
      <c r="M270" s="12"/>
      <c r="N270" s="2"/>
      <c r="O270" s="2"/>
      <c r="P270" s="2"/>
      <c r="Q270" s="2"/>
      <c r="R270" s="33"/>
    </row>
    <row r="271" spans="2:18" x14ac:dyDescent="0.2">
      <c r="B271" s="2"/>
      <c r="C271" s="2"/>
      <c r="D271" s="2"/>
      <c r="E271" s="22"/>
      <c r="F271" s="2"/>
      <c r="G271" s="2"/>
      <c r="H271" s="2"/>
      <c r="I271" s="2"/>
      <c r="J271" s="2"/>
      <c r="K271" s="2"/>
      <c r="L271" s="12"/>
      <c r="M271" s="12"/>
      <c r="N271" s="2"/>
      <c r="O271" s="2"/>
      <c r="P271" s="2"/>
      <c r="Q271" s="2"/>
      <c r="R271" s="33"/>
    </row>
    <row r="272" spans="2:18" x14ac:dyDescent="0.2">
      <c r="B272" s="2"/>
      <c r="C272" s="2"/>
      <c r="D272" s="2"/>
      <c r="E272" s="22"/>
      <c r="F272" s="2"/>
      <c r="G272" s="2"/>
      <c r="H272" s="2"/>
      <c r="I272" s="2"/>
      <c r="J272" s="2"/>
      <c r="K272" s="2"/>
      <c r="L272" s="12"/>
      <c r="M272" s="12"/>
      <c r="N272" s="2"/>
      <c r="O272" s="2"/>
      <c r="P272" s="2"/>
      <c r="Q272" s="2"/>
      <c r="R272" s="33"/>
    </row>
    <row r="273" spans="2:18" x14ac:dyDescent="0.2">
      <c r="B273" s="2"/>
      <c r="C273" s="2"/>
      <c r="D273" s="2"/>
      <c r="E273" s="22"/>
      <c r="F273" s="2"/>
      <c r="G273" s="2"/>
      <c r="H273" s="2"/>
      <c r="I273" s="2"/>
      <c r="J273" s="2"/>
      <c r="K273" s="2"/>
      <c r="L273" s="12"/>
      <c r="M273" s="12"/>
      <c r="N273" s="2"/>
      <c r="O273" s="2"/>
      <c r="P273" s="2"/>
      <c r="Q273" s="2"/>
      <c r="R273" s="33"/>
    </row>
    <row r="274" spans="2:18" x14ac:dyDescent="0.2">
      <c r="B274" s="2"/>
      <c r="C274" s="2"/>
      <c r="D274" s="2"/>
      <c r="E274" s="22"/>
      <c r="F274" s="2"/>
      <c r="G274" s="2"/>
      <c r="H274" s="2"/>
      <c r="I274" s="2"/>
      <c r="J274" s="2"/>
      <c r="K274" s="2"/>
      <c r="L274" s="12"/>
      <c r="M274" s="12"/>
      <c r="N274" s="2"/>
      <c r="O274" s="2"/>
      <c r="P274" s="2"/>
      <c r="Q274" s="2"/>
      <c r="R274" s="33"/>
    </row>
    <row r="275" spans="2:18" x14ac:dyDescent="0.2">
      <c r="B275" s="2"/>
      <c r="C275" s="2"/>
      <c r="D275" s="2"/>
      <c r="E275" s="22"/>
      <c r="F275" s="2"/>
      <c r="G275" s="2"/>
      <c r="H275" s="2"/>
      <c r="I275" s="2"/>
      <c r="J275" s="2"/>
      <c r="K275" s="2"/>
      <c r="L275" s="12"/>
      <c r="M275" s="12"/>
      <c r="N275" s="2"/>
      <c r="O275" s="2"/>
      <c r="P275" s="2"/>
      <c r="Q275" s="2"/>
      <c r="R275" s="33"/>
    </row>
    <row r="276" spans="2:18" x14ac:dyDescent="0.2">
      <c r="B276" s="2"/>
      <c r="C276" s="2"/>
      <c r="D276" s="2"/>
      <c r="E276" s="22"/>
      <c r="F276" s="2"/>
      <c r="G276" s="2"/>
      <c r="H276" s="2"/>
      <c r="I276" s="2"/>
      <c r="J276" s="2"/>
      <c r="K276" s="2"/>
      <c r="L276" s="12"/>
      <c r="M276" s="12"/>
      <c r="N276" s="2"/>
      <c r="O276" s="2"/>
      <c r="P276" s="2"/>
      <c r="Q276" s="2"/>
      <c r="R276" s="33"/>
    </row>
    <row r="277" spans="2:18" x14ac:dyDescent="0.2">
      <c r="B277" s="2"/>
      <c r="C277" s="2"/>
      <c r="D277" s="2"/>
      <c r="E277" s="22"/>
      <c r="F277" s="2"/>
      <c r="G277" s="2"/>
      <c r="H277" s="2"/>
      <c r="I277" s="2"/>
      <c r="J277" s="2"/>
      <c r="K277" s="2"/>
      <c r="L277" s="12"/>
      <c r="M277" s="12"/>
      <c r="N277" s="2"/>
      <c r="O277" s="2"/>
      <c r="P277" s="2"/>
      <c r="Q277" s="2"/>
      <c r="R277" s="33"/>
    </row>
    <row r="278" spans="2:18" x14ac:dyDescent="0.2">
      <c r="B278" s="2"/>
      <c r="C278" s="2"/>
      <c r="D278" s="2"/>
      <c r="E278" s="22"/>
      <c r="F278" s="2"/>
      <c r="G278" s="2"/>
      <c r="H278" s="2"/>
      <c r="I278" s="2"/>
      <c r="J278" s="2"/>
      <c r="K278" s="2"/>
      <c r="L278" s="12"/>
      <c r="M278" s="12"/>
      <c r="N278" s="2"/>
      <c r="O278" s="2"/>
      <c r="P278" s="2"/>
      <c r="Q278" s="2"/>
      <c r="R278" s="33"/>
    </row>
    <row r="279" spans="2:18" x14ac:dyDescent="0.2">
      <c r="B279" s="2"/>
      <c r="C279" s="2"/>
      <c r="D279" s="2"/>
      <c r="E279" s="22"/>
      <c r="F279" s="2"/>
      <c r="G279" s="2"/>
      <c r="H279" s="2"/>
      <c r="I279" s="2"/>
      <c r="J279" s="2"/>
      <c r="K279" s="2"/>
      <c r="L279" s="12"/>
      <c r="M279" s="12"/>
      <c r="N279" s="2"/>
      <c r="O279" s="2"/>
      <c r="P279" s="2"/>
      <c r="Q279" s="2"/>
      <c r="R279" s="33"/>
    </row>
    <row r="280" spans="2:18" x14ac:dyDescent="0.2">
      <c r="B280" s="2"/>
      <c r="C280" s="2"/>
      <c r="D280" s="2"/>
      <c r="E280" s="22"/>
      <c r="F280" s="2"/>
      <c r="G280" s="2"/>
      <c r="H280" s="2"/>
      <c r="I280" s="2"/>
      <c r="J280" s="2"/>
      <c r="K280" s="2"/>
      <c r="L280" s="12"/>
      <c r="M280" s="12"/>
      <c r="N280" s="2"/>
      <c r="O280" s="2"/>
      <c r="P280" s="2"/>
      <c r="Q280" s="2"/>
      <c r="R280" s="33"/>
    </row>
    <row r="281" spans="2:18" x14ac:dyDescent="0.2">
      <c r="B281" s="2"/>
      <c r="C281" s="2"/>
      <c r="D281" s="2"/>
      <c r="E281" s="22"/>
      <c r="F281" s="2"/>
      <c r="G281" s="2"/>
      <c r="H281" s="2"/>
      <c r="I281" s="2"/>
      <c r="J281" s="2"/>
      <c r="K281" s="2"/>
      <c r="L281" s="12"/>
      <c r="M281" s="12"/>
      <c r="N281" s="2"/>
      <c r="O281" s="2"/>
      <c r="P281" s="2"/>
      <c r="Q281" s="2"/>
      <c r="R281" s="33"/>
    </row>
    <row r="282" spans="2:18" x14ac:dyDescent="0.2">
      <c r="B282" s="2"/>
      <c r="C282" s="2"/>
      <c r="D282" s="2"/>
      <c r="E282" s="22"/>
      <c r="F282" s="2"/>
      <c r="G282" s="2"/>
      <c r="H282" s="2"/>
      <c r="I282" s="2"/>
      <c r="J282" s="2"/>
      <c r="K282" s="2"/>
      <c r="L282" s="12"/>
      <c r="M282" s="12"/>
      <c r="N282" s="2"/>
      <c r="O282" s="2"/>
      <c r="P282" s="2"/>
      <c r="Q282" s="2"/>
      <c r="R282" s="33"/>
    </row>
    <row r="283" spans="2:18" x14ac:dyDescent="0.2">
      <c r="B283" s="2"/>
      <c r="C283" s="2"/>
      <c r="D283" s="2"/>
      <c r="E283" s="22"/>
      <c r="F283" s="2"/>
      <c r="G283" s="2"/>
      <c r="H283" s="2"/>
      <c r="I283" s="2"/>
      <c r="J283" s="2"/>
      <c r="K283" s="2"/>
      <c r="L283" s="12"/>
      <c r="M283" s="12"/>
      <c r="N283" s="2"/>
      <c r="O283" s="2"/>
      <c r="P283" s="2"/>
      <c r="Q283" s="2"/>
      <c r="R283" s="33"/>
    </row>
    <row r="284" spans="2:18" x14ac:dyDescent="0.2">
      <c r="B284" s="2"/>
      <c r="C284" s="2"/>
      <c r="D284" s="2"/>
      <c r="E284" s="22"/>
      <c r="F284" s="2"/>
      <c r="G284" s="2"/>
      <c r="H284" s="2"/>
      <c r="I284" s="2"/>
      <c r="J284" s="2"/>
      <c r="K284" s="2"/>
      <c r="L284" s="12"/>
      <c r="M284" s="12"/>
      <c r="N284" s="2"/>
      <c r="O284" s="2"/>
      <c r="P284" s="2"/>
      <c r="Q284" s="2"/>
      <c r="R284" s="33"/>
    </row>
    <row r="285" spans="2:18" x14ac:dyDescent="0.2">
      <c r="B285" s="2"/>
      <c r="C285" s="2"/>
      <c r="D285" s="2"/>
      <c r="E285" s="22"/>
      <c r="F285" s="2"/>
      <c r="G285" s="2"/>
      <c r="H285" s="2"/>
      <c r="I285" s="2"/>
      <c r="J285" s="2"/>
      <c r="K285" s="2"/>
      <c r="L285" s="12"/>
      <c r="M285" s="12"/>
      <c r="N285" s="2"/>
      <c r="O285" s="2"/>
      <c r="P285" s="2"/>
      <c r="Q285" s="2"/>
      <c r="R285" s="33"/>
    </row>
    <row r="286" spans="2:18" x14ac:dyDescent="0.2">
      <c r="B286" s="2"/>
      <c r="C286" s="2"/>
      <c r="D286" s="2"/>
      <c r="E286" s="22"/>
      <c r="F286" s="2"/>
      <c r="G286" s="2"/>
      <c r="H286" s="2"/>
      <c r="I286" s="2"/>
      <c r="J286" s="2"/>
      <c r="K286" s="2"/>
      <c r="L286" s="12"/>
      <c r="M286" s="12"/>
      <c r="N286" s="2"/>
      <c r="O286" s="2"/>
      <c r="P286" s="2"/>
      <c r="Q286" s="2"/>
      <c r="R286" s="33"/>
    </row>
    <row r="287" spans="2:18" x14ac:dyDescent="0.2">
      <c r="B287" s="2"/>
      <c r="C287" s="2"/>
      <c r="D287" s="2"/>
      <c r="E287" s="22"/>
      <c r="F287" s="2"/>
      <c r="G287" s="2"/>
      <c r="H287" s="2"/>
      <c r="I287" s="2"/>
      <c r="J287" s="2"/>
      <c r="K287" s="2"/>
      <c r="L287" s="12"/>
      <c r="M287" s="12"/>
      <c r="N287" s="2"/>
      <c r="O287" s="2"/>
      <c r="P287" s="2"/>
      <c r="Q287" s="2"/>
      <c r="R287" s="33"/>
    </row>
    <row r="288" spans="2:18" x14ac:dyDescent="0.2">
      <c r="B288" s="2"/>
      <c r="C288" s="2"/>
      <c r="D288" s="2"/>
      <c r="E288" s="22"/>
      <c r="F288" s="2"/>
      <c r="G288" s="2"/>
      <c r="H288" s="2"/>
      <c r="I288" s="2"/>
      <c r="J288" s="2"/>
      <c r="K288" s="2"/>
      <c r="L288" s="12"/>
      <c r="M288" s="12"/>
      <c r="N288" s="2"/>
      <c r="O288" s="2"/>
      <c r="P288" s="2"/>
      <c r="Q288" s="2"/>
      <c r="R288" s="33"/>
    </row>
    <row r="289" spans="2:18" x14ac:dyDescent="0.2">
      <c r="B289" s="2"/>
      <c r="C289" s="2"/>
      <c r="D289" s="2"/>
      <c r="E289" s="22"/>
      <c r="F289" s="2"/>
      <c r="G289" s="2"/>
      <c r="H289" s="2"/>
      <c r="I289" s="2"/>
      <c r="J289" s="2"/>
      <c r="K289" s="2"/>
      <c r="L289" s="12"/>
      <c r="M289" s="12"/>
      <c r="N289" s="2"/>
      <c r="O289" s="2"/>
      <c r="P289" s="2"/>
      <c r="Q289" s="2"/>
      <c r="R289" s="33"/>
    </row>
    <row r="290" spans="2:18" x14ac:dyDescent="0.2">
      <c r="B290" s="2"/>
      <c r="C290" s="2"/>
      <c r="D290" s="2"/>
      <c r="E290" s="22"/>
      <c r="F290" s="2"/>
      <c r="G290" s="2"/>
      <c r="H290" s="2"/>
      <c r="I290" s="2"/>
      <c r="J290" s="2"/>
      <c r="K290" s="2"/>
      <c r="L290" s="12"/>
      <c r="M290" s="12"/>
      <c r="N290" s="2"/>
      <c r="O290" s="2"/>
      <c r="P290" s="2"/>
      <c r="Q290" s="2"/>
      <c r="R290" s="33"/>
    </row>
    <row r="291" spans="2:18" x14ac:dyDescent="0.2">
      <c r="B291" s="2"/>
      <c r="C291" s="2"/>
      <c r="D291" s="2"/>
      <c r="E291" s="22"/>
      <c r="F291" s="2"/>
      <c r="G291" s="2"/>
      <c r="H291" s="2"/>
      <c r="I291" s="2"/>
      <c r="J291" s="2"/>
      <c r="K291" s="2"/>
      <c r="L291" s="12"/>
      <c r="M291" s="12"/>
      <c r="N291" s="2"/>
      <c r="O291" s="2"/>
      <c r="P291" s="2"/>
      <c r="Q291" s="2"/>
      <c r="R291" s="33"/>
    </row>
    <row r="292" spans="2:18" x14ac:dyDescent="0.2">
      <c r="B292" s="2"/>
      <c r="C292" s="2"/>
      <c r="D292" s="2"/>
      <c r="E292" s="22"/>
      <c r="F292" s="2"/>
      <c r="G292" s="2"/>
      <c r="H292" s="2"/>
      <c r="I292" s="2"/>
      <c r="J292" s="2"/>
      <c r="K292" s="2"/>
      <c r="L292" s="12"/>
      <c r="M292" s="12"/>
      <c r="N292" s="2"/>
      <c r="O292" s="2"/>
      <c r="P292" s="2"/>
      <c r="Q292" s="2"/>
      <c r="R292" s="33"/>
    </row>
    <row r="293" spans="2:18" x14ac:dyDescent="0.2">
      <c r="B293" s="2"/>
      <c r="C293" s="2"/>
      <c r="D293" s="2"/>
      <c r="E293" s="22"/>
      <c r="F293" s="2"/>
      <c r="G293" s="2"/>
      <c r="H293" s="2"/>
      <c r="I293" s="2"/>
      <c r="J293" s="2"/>
      <c r="K293" s="2"/>
      <c r="L293" s="12"/>
      <c r="M293" s="12"/>
      <c r="N293" s="2"/>
      <c r="O293" s="2"/>
      <c r="P293" s="2"/>
      <c r="Q293" s="2"/>
      <c r="R293" s="33"/>
    </row>
    <row r="294" spans="2:18" x14ac:dyDescent="0.2">
      <c r="B294" s="2"/>
      <c r="C294" s="2"/>
      <c r="D294" s="2"/>
      <c r="E294" s="22"/>
      <c r="F294" s="2"/>
      <c r="G294" s="2"/>
      <c r="H294" s="2"/>
      <c r="I294" s="2"/>
      <c r="J294" s="2"/>
      <c r="K294" s="2"/>
      <c r="L294" s="12"/>
      <c r="M294" s="12"/>
      <c r="N294" s="2"/>
      <c r="O294" s="2"/>
      <c r="P294" s="2"/>
      <c r="Q294" s="2"/>
      <c r="R294" s="33"/>
    </row>
    <row r="295" spans="2:18" x14ac:dyDescent="0.2">
      <c r="B295" s="2"/>
      <c r="C295" s="2"/>
      <c r="D295" s="2"/>
      <c r="E295" s="22"/>
      <c r="F295" s="2"/>
      <c r="G295" s="2"/>
      <c r="H295" s="2"/>
      <c r="I295" s="2"/>
      <c r="J295" s="2"/>
      <c r="K295" s="2"/>
      <c r="L295" s="12"/>
      <c r="M295" s="12"/>
      <c r="N295" s="2"/>
      <c r="O295" s="2"/>
      <c r="P295" s="2"/>
      <c r="Q295" s="2"/>
      <c r="R295" s="33"/>
    </row>
    <row r="296" spans="2:18" x14ac:dyDescent="0.2">
      <c r="B296" s="2"/>
      <c r="C296" s="2"/>
      <c r="D296" s="2"/>
      <c r="E296" s="22"/>
      <c r="F296" s="2"/>
      <c r="G296" s="2"/>
      <c r="H296" s="2"/>
      <c r="I296" s="2"/>
      <c r="J296" s="2"/>
      <c r="K296" s="2"/>
      <c r="L296" s="12"/>
      <c r="M296" s="12"/>
      <c r="N296" s="2"/>
      <c r="O296" s="2"/>
      <c r="P296" s="2"/>
      <c r="Q296" s="2"/>
      <c r="R296" s="33"/>
    </row>
    <row r="297" spans="2:18" x14ac:dyDescent="0.2">
      <c r="B297" s="2"/>
      <c r="C297" s="2"/>
      <c r="D297" s="2"/>
      <c r="E297" s="22"/>
      <c r="F297" s="2"/>
      <c r="G297" s="2"/>
      <c r="H297" s="2"/>
      <c r="I297" s="2"/>
      <c r="J297" s="2"/>
      <c r="K297" s="2"/>
      <c r="L297" s="12"/>
      <c r="M297" s="12"/>
      <c r="N297" s="2"/>
      <c r="O297" s="2"/>
      <c r="P297" s="2"/>
      <c r="Q297" s="2"/>
      <c r="R297" s="33"/>
    </row>
    <row r="298" spans="2:18" x14ac:dyDescent="0.2">
      <c r="B298" s="2"/>
      <c r="C298" s="2"/>
      <c r="D298" s="2"/>
      <c r="E298" s="22"/>
      <c r="F298" s="2"/>
      <c r="G298" s="2"/>
      <c r="H298" s="2"/>
      <c r="I298" s="2"/>
      <c r="J298" s="2"/>
      <c r="K298" s="2"/>
      <c r="L298" s="12"/>
      <c r="M298" s="12"/>
      <c r="N298" s="2"/>
      <c r="O298" s="2"/>
      <c r="P298" s="2"/>
      <c r="Q298" s="2"/>
      <c r="R298" s="33"/>
    </row>
    <row r="299" spans="2:18" x14ac:dyDescent="0.2">
      <c r="B299" s="2"/>
      <c r="C299" s="2"/>
      <c r="D299" s="2"/>
      <c r="E299" s="22"/>
      <c r="F299" s="2"/>
      <c r="G299" s="2"/>
      <c r="H299" s="2"/>
      <c r="I299" s="2"/>
      <c r="J299" s="2"/>
      <c r="K299" s="2"/>
      <c r="L299" s="12"/>
      <c r="M299" s="12"/>
      <c r="N299" s="2"/>
      <c r="O299" s="2"/>
      <c r="P299" s="2"/>
      <c r="Q299" s="2"/>
      <c r="R299" s="33"/>
    </row>
    <row r="300" spans="2:18" x14ac:dyDescent="0.2">
      <c r="B300" s="2"/>
      <c r="C300" s="2"/>
      <c r="D300" s="2"/>
      <c r="E300" s="22"/>
      <c r="F300" s="2"/>
      <c r="G300" s="2"/>
      <c r="H300" s="2"/>
      <c r="I300" s="2"/>
      <c r="J300" s="2"/>
      <c r="K300" s="2"/>
      <c r="L300" s="12"/>
      <c r="M300" s="12"/>
      <c r="N300" s="2"/>
      <c r="O300" s="2"/>
      <c r="P300" s="2"/>
      <c r="Q300" s="2"/>
      <c r="R300" s="33"/>
    </row>
    <row r="301" spans="2:18" x14ac:dyDescent="0.2">
      <c r="B301" s="2"/>
      <c r="C301" s="2"/>
      <c r="D301" s="2"/>
      <c r="E301" s="22"/>
      <c r="F301" s="2"/>
      <c r="G301" s="2"/>
      <c r="H301" s="2"/>
      <c r="I301" s="2"/>
      <c r="J301" s="2"/>
      <c r="K301" s="2"/>
      <c r="L301" s="12"/>
      <c r="M301" s="12"/>
      <c r="N301" s="2"/>
      <c r="O301" s="2"/>
      <c r="P301" s="2"/>
      <c r="Q301" s="2"/>
      <c r="R301" s="33"/>
    </row>
    <row r="302" spans="2:18" x14ac:dyDescent="0.2">
      <c r="B302" s="2"/>
      <c r="C302" s="2"/>
      <c r="D302" s="2"/>
      <c r="E302" s="22"/>
      <c r="F302" s="2"/>
      <c r="G302" s="2"/>
      <c r="H302" s="2"/>
      <c r="I302" s="2"/>
      <c r="J302" s="2"/>
      <c r="K302" s="2"/>
      <c r="L302" s="12"/>
      <c r="M302" s="12"/>
      <c r="N302" s="2"/>
      <c r="O302" s="2"/>
      <c r="P302" s="2"/>
      <c r="Q302" s="2"/>
      <c r="R302" s="33"/>
    </row>
  </sheetData>
  <autoFilter ref="B7:R46" xr:uid="{2DF44576-5E7A-7C4E-907F-7FD740DFE172}">
    <filterColumn colId="1">
      <filters>
        <filter val="Open"/>
      </filters>
    </filterColumn>
  </autoFilter>
  <phoneticPr fontId="4" type="noConversion"/>
  <conditionalFormatting sqref="M8:M302">
    <cfRule type="containsText" dxfId="7" priority="1" operator="containsText" text="Red">
      <formula>NOT(ISERROR(SEARCH("Red",M8)))</formula>
    </cfRule>
    <cfRule type="containsText" dxfId="6" priority="2" operator="containsText" text="Green">
      <formula>NOT(ISERROR(SEARCH("Green",M8)))</formula>
    </cfRule>
    <cfRule type="containsText" dxfId="5" priority="3" operator="containsText" text="Amber">
      <formula>NOT(ISERROR(SEARCH("Amber",M8)))</formula>
    </cfRule>
    <cfRule type="containsText" dxfId="4" priority="4" operator="containsText" text="Complete">
      <formula>NOT(ISERROR(SEARCH("Complete",M8)))</formula>
    </cfRule>
    <cfRule type="containsText" dxfId="3" priority="9" operator="containsText" text="5">
      <formula>NOT(ISERROR(SEARCH("5",M8)))</formula>
    </cfRule>
    <cfRule type="containsText" dxfId="2" priority="10" operator="containsText" text="4">
      <formula>NOT(ISERROR(SEARCH("4",M8)))</formula>
    </cfRule>
    <cfRule type="containsText" dxfId="1" priority="11" operator="containsText" text="3">
      <formula>NOT(ISERROR(SEARCH("3",M8)))</formula>
    </cfRule>
    <cfRule type="cellIs" dxfId="0" priority="12" operator="between">
      <formula>1</formula>
      <formula>2</formula>
    </cfRule>
  </conditionalFormatting>
  <dataValidations count="5">
    <dataValidation type="list" allowBlank="1" showInputMessage="1" showErrorMessage="1" sqref="F8:F302" xr:uid="{5A3D7394-39B4-6B41-B9D5-A9AD31B9F365}">
      <formula1>"Central Programme Team (CPT), Design, Programme Management Office (PMO), Programme Party Coordinator (PPC), PSG Industry Parties, Systems Integration, SRO Function "</formula1>
    </dataValidation>
    <dataValidation type="list" allowBlank="1" showInputMessage="1" showErrorMessage="1" sqref="G8:G302" xr:uid="{DA750FEC-7D65-8648-B654-4DC7D5DAFF85}">
      <formula1>"Commercial, Cost, Governance, Information Security, Policy Framework/TOM, Quality, Regulatory, Resource, Scope, Solution, Stakeholder, Strategic, Time"</formula1>
    </dataValidation>
    <dataValidation type="list" allowBlank="1" showInputMessage="1" showErrorMessage="1" sqref="C8:C302" xr:uid="{4534F842-7789-9245-ABC5-B29A11123944}">
      <formula1>"Draft, Open, Closed"</formula1>
    </dataValidation>
    <dataValidation type="list" allowBlank="1" showInputMessage="1" showErrorMessage="1" sqref="D8:D302" xr:uid="{5574CCD8-9DB5-654D-B755-679E64D7B955}">
      <formula1>"Internal Only, Public"</formula1>
    </dataValidation>
    <dataValidation type="list" allowBlank="1" showInputMessage="1" showErrorMessage="1" sqref="M8:M302" xr:uid="{EEE254B1-5C3E-E647-8EF6-C5DC443BA88A}">
      <formula1>"Red, Amber, Green, Complete "</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01ba468-dae9-4317-9122-2627e28a41f4">Draft</Status>
    <Subtype xmlns="701ba468-dae9-4317-9122-2627e28a41f4">Papers</Subtype>
    <Date xmlns="701ba468-dae9-4317-9122-2627e28a41f4" xsi:nil="true"/>
    <Doc_x0020_Number xmlns="336dc6f7-e858-42a6-bc18-5509d747a3d8">DEL484</Doc_x0020_Number>
    <Work_x0020_Stream xmlns="701ba468-dae9-4317-9122-2627e28a41f4">Design</Work_x0020_Stream>
    <_x003a_ xmlns="701ba468-dae9-4317-9122-2627e28a41f4" xsi:nil="true"/>
    <V xmlns="701ba468-dae9-4317-9122-2627e28a41f4" xsi:nil="true"/>
    <DateofMeeting xmlns="701ba468-dae9-4317-9122-2627e28a41f4">2022-07-06T01:00:00+00:00</DateofMeeting>
    <Working_x0020_Group xmlns="701ba468-dae9-4317-9122-2627e28a41f4">DAG</Working_x0020_Group>
    <Action_x0020_With xmlns="701ba468-dae9-4317-9122-2627e28a41f4">Public</Action_x0020_With>
    <Security_x0020_Classification xmlns="336dc6f7-e858-42a6-bc18-5509d747a3d8">PUBLIC</Security_x0020_Classification>
    <Shortname xmlns="701ba468-dae9-4317-9122-2627e28a41f4">DAG 11 Papers Attachment 3 - MHHS Programme RAID Log</Shortname>
    <MeetingNumber xmlns="701ba468-dae9-4317-9122-2627e28a41f4" xsi:nil="true"/>
    <Archive xmlns="701ba468-dae9-4317-9122-2627e28a41f4">false</Archiv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B11C7A-8979-4634-B64E-E6FC9F4C424C}">
  <ds:schemaRefs>
    <ds:schemaRef ds:uri="http://purl.org/dc/term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elements/1.1/"/>
    <ds:schemaRef ds:uri="336dc6f7-e858-42a6-bc18-5509d747a3d8"/>
    <ds:schemaRef ds:uri="1ec6c686-3e88-4115-b468-4b1672fc2d35"/>
    <ds:schemaRef ds:uri="http://purl.org/dc/dcmitype/"/>
  </ds:schemaRefs>
</ds:datastoreItem>
</file>

<file path=customXml/itemProps2.xml><?xml version="1.0" encoding="utf-8"?>
<ds:datastoreItem xmlns:ds="http://schemas.openxmlformats.org/officeDocument/2006/customXml" ds:itemID="{8D18ECC4-21B5-4A98-8C46-75CDE4BB8A31}">
  <ds:schemaRefs>
    <ds:schemaRef ds:uri="http://schemas.microsoft.com/sharepoint/v3/contenttype/forms"/>
  </ds:schemaRefs>
</ds:datastoreItem>
</file>

<file path=customXml/itemProps3.xml><?xml version="1.0" encoding="utf-8"?>
<ds:datastoreItem xmlns:ds="http://schemas.openxmlformats.org/officeDocument/2006/customXml" ds:itemID="{76F49024-A43C-4853-9D64-FD6B41466C3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Guidance</vt:lpstr>
      <vt:lpstr>Risks</vt:lpstr>
      <vt:lpstr>Issues</vt:lpstr>
      <vt:lpstr>Dependencies</vt:lpstr>
      <vt:lpstr>Assumptions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Daniaal Choudhury</cp:lastModifiedBy>
  <cp:revision/>
  <dcterms:created xsi:type="dcterms:W3CDTF">2021-12-14T10:05:31Z</dcterms:created>
  <dcterms:modified xsi:type="dcterms:W3CDTF">2022-06-15T15:32:00Z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MediaServiceImageTags">
    <vt:lpwstr/>
  </property>
  <property fmtid="{D5CDD505-2E9C-101B-9397-08002B2CF9AE}" pid="4" name="Short Name">
    <vt:lpwstr>DAG 11 Papers Attachment 3</vt:lpwstr>
  </property>
</Properties>
</file>